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625" windowHeight="8070" activeTab="0"/>
  </bookViews>
  <sheets>
    <sheet name="Award" sheetId="1" r:id="rId1"/>
    <sheet name="Detail" sheetId="2" r:id="rId2"/>
  </sheets>
  <definedNames>
    <definedName name="_xlnm.Print_Area" localSheetId="0">'Award'!$A$1:$K$197</definedName>
    <definedName name="_xlnm.Print_Titles" localSheetId="0">'Award'!$3:$4</definedName>
  </definedNames>
  <calcPr fullCalcOnLoad="1"/>
</workbook>
</file>

<file path=xl/comments1.xml><?xml version="1.0" encoding="utf-8"?>
<comments xmlns="http://schemas.openxmlformats.org/spreadsheetml/2006/main">
  <authors>
    <author>GBC</author>
  </authors>
  <commentList>
    <comment ref="C36" authorId="0">
      <text>
        <r>
          <rPr>
            <b/>
            <sz val="8"/>
            <rFont val="Tahoma"/>
            <family val="2"/>
          </rPr>
          <t>GBC:</t>
        </r>
        <r>
          <rPr>
            <sz val="8"/>
            <rFont val="Tahoma"/>
            <family val="2"/>
          </rPr>
          <t xml:space="preserve">
License continuation of Cummins INSITE®:  Student benefits by abilty to utilize pc based scan tool data aquisition just as the real world enviroments he/she will be competing in for employment upon graduation.
</t>
        </r>
      </text>
    </comment>
    <comment ref="C37" authorId="0">
      <text>
        <r>
          <rPr>
            <b/>
            <sz val="8"/>
            <rFont val="Tahoma"/>
            <family val="2"/>
          </rPr>
          <t>GBC:</t>
        </r>
        <r>
          <rPr>
            <sz val="8"/>
            <rFont val="Tahoma"/>
            <family val="2"/>
          </rPr>
          <t xml:space="preserve">
License continuation of Caterpillar ET:®  Student benefits by abilty to utilize pc based scan tool data aquisition just as the real world enviroments he/she will be competing in for employment upon graduation</t>
        </r>
      </text>
    </comment>
    <comment ref="C41" authorId="0">
      <text>
        <r>
          <rPr>
            <sz val="9"/>
            <rFont val="Tahoma"/>
            <family val="2"/>
          </rPr>
          <t xml:space="preserve">GBC:
Lab test equipment : items may include a new growler for testing motor armatures (500.00), a insulation test meter(megger) (650.00)for testing insulation properties of wire would components. 12 more multimeters@ 125.00 (1500.00) all of which benefits the students directly during lab.
</t>
        </r>
      </text>
    </comment>
    <comment ref="C43" authorId="0">
      <text>
        <r>
          <rPr>
            <b/>
            <sz val="8"/>
            <rFont val="Tahoma"/>
            <family val="2"/>
          </rPr>
          <t>GBC:</t>
        </r>
        <r>
          <rPr>
            <sz val="8"/>
            <rFont val="Tahoma"/>
            <family val="2"/>
          </rPr>
          <t>. Tractor trailer .net online service manuals: The request for this net based software is two fold. First the software to allow the student to find pertinent information on existing OTR vehicles here at GBC with enphasis on some targeted weak ares of the program (airbrakes,powertrains, suspension and steering). Secondly it will aide in keeping these vehicles going for other programs/departments such as the CDL and buildings and grounds</t>
        </r>
      </text>
    </comment>
    <comment ref="C44" authorId="0">
      <text>
        <r>
          <t/>
        </r>
      </text>
    </comment>
    <comment ref="C47" authorId="0">
      <text>
        <r>
          <rPr>
            <b/>
            <sz val="9"/>
            <rFont val="Tahoma"/>
            <family val="2"/>
          </rPr>
          <t>GBC:</t>
        </r>
        <r>
          <rPr>
            <sz val="9"/>
            <rFont val="Tahoma"/>
            <family val="2"/>
          </rPr>
          <t xml:space="preserve">
Bundle #1 contents:  
  2 ea 811FJ starting system trainer/courseware  3145.00
  2 ea 812FJ Charging system trainer/courseware 4580.00
  2 ea 821FJ Lighting system trainer/courseware 5260.00
  2 ea 822FJ Instrument panel trainer/courseware 3805.00
Total of bunDle #1  33,580.00
Bundle #1 qty 8 Electrical trainers/courseware from ATECH®: In the past students worked on tattered chunks of plywood with electrical components hastily attached with used delapidated conductors. If students learned anything at all it was to " how to scab wiring together and extract slivers!". It is high time to enter a professional realm of electrical trainers just as we did with the hydraulic trainers. Students will benefit by the real world hands-on vastness of these trainers and their associated courseware. They provide advanced levels of instruction by duplicating actual on-vehicle troubleshooting procedures. Intermittent and hard fault codes can be inserted onto these trainers using the built in keypad, a single computer or a Network system (ANS proprietary), this allows the student to see a vast array of problems just LIKE he/she will be tasked with upon employment after graduation.</t>
        </r>
      </text>
    </comment>
    <comment ref="C48" authorId="0">
      <text>
        <r>
          <rPr>
            <b/>
            <sz val="9"/>
            <rFont val="Tahoma"/>
            <family val="2"/>
          </rPr>
          <t>GBC:</t>
        </r>
        <r>
          <rPr>
            <sz val="9"/>
            <rFont val="Tahoma"/>
            <family val="2"/>
          </rPr>
          <t xml:space="preserve">
1/2 the quantity of bundle #1. Would do everything listed for bundle #1 just provide additional richness in electrical lab instruction</t>
        </r>
      </text>
    </comment>
    <comment ref="C49" authorId="0">
      <text>
        <r>
          <rPr>
            <b/>
            <sz val="8"/>
            <rFont val="Tahoma"/>
            <family val="2"/>
          </rPr>
          <t>GBC:</t>
        </r>
        <r>
          <rPr>
            <sz val="8"/>
            <rFont val="Tahoma"/>
            <family val="2"/>
          </rPr>
          <t xml:space="preserve">Mission: Providing industry of the future with an outstanding diesel technologies program, endorsed by industry and professional organizations alike. Teaching quality skills and knowledge to the entry level job seeker, along with journeyman level technicians. 
Goal 2: Maintain a curriculum that is aligned with a rapidly changing industry. 
Objective 2.1: Maintain commitment to state-of-the art training. 
Task 2.1.5 
</t>
        </r>
      </text>
    </comment>
    <comment ref="C35" authorId="0">
      <text>
        <r>
          <rPr>
            <b/>
            <sz val="8"/>
            <rFont val="Tahoma"/>
            <family val="2"/>
          </rPr>
          <t>GBC:</t>
        </r>
        <r>
          <rPr>
            <sz val="8"/>
            <rFont val="Tahoma"/>
            <family val="2"/>
          </rPr>
          <t xml:space="preserve">
License continuation of Mitchel ondemand5 internet based software: Student benefits by abilty to utilize web based computer libraries just as the real world enviroments he/she will be competing in for employment upon graduation. </t>
        </r>
      </text>
    </comment>
  </commentList>
</comments>
</file>

<file path=xl/sharedStrings.xml><?xml version="1.0" encoding="utf-8"?>
<sst xmlns="http://schemas.openxmlformats.org/spreadsheetml/2006/main" count="527" uniqueCount="257">
  <si>
    <t>Department</t>
  </si>
  <si>
    <t>Items Requested</t>
  </si>
  <si>
    <t>Great Basin College</t>
  </si>
  <si>
    <t>Quantity</t>
  </si>
  <si>
    <t>Awarded</t>
  </si>
  <si>
    <t>Prior Year</t>
  </si>
  <si>
    <t>Person Requesting</t>
  </si>
  <si>
    <t>Unit Cost</t>
  </si>
  <si>
    <t>Amount</t>
  </si>
  <si>
    <t>Department Total</t>
  </si>
  <si>
    <t>Gen. Imp Fee</t>
  </si>
  <si>
    <t>Tech Fee</t>
  </si>
  <si>
    <t>Art</t>
  </si>
  <si>
    <t>Science</t>
  </si>
  <si>
    <t>Winnemucca</t>
  </si>
  <si>
    <t>Available</t>
  </si>
  <si>
    <t>Difference</t>
  </si>
  <si>
    <t>Battle Mtn. Center Total</t>
  </si>
  <si>
    <t>Education Total</t>
  </si>
  <si>
    <t>Electrical Systems Tech Total</t>
  </si>
  <si>
    <t>Ely Campus Total</t>
  </si>
  <si>
    <t>Interactive Video Total</t>
  </si>
  <si>
    <t>Instrumentation</t>
  </si>
  <si>
    <t>Instrumentation Total</t>
  </si>
  <si>
    <t>Library Total</t>
  </si>
  <si>
    <t>Mathematics Total</t>
  </si>
  <si>
    <t>Pahrump</t>
  </si>
  <si>
    <t>Science Total</t>
  </si>
  <si>
    <t>Welding Total</t>
  </si>
  <si>
    <t>Social Science Total</t>
  </si>
  <si>
    <t>Computer Services</t>
  </si>
  <si>
    <t>Computer Services Total</t>
  </si>
  <si>
    <t>Grand Total</t>
  </si>
  <si>
    <t>Health Sciences</t>
  </si>
  <si>
    <t>Health Sciences Total</t>
  </si>
  <si>
    <t>PEX</t>
  </si>
  <si>
    <t>Millwright Technology</t>
  </si>
  <si>
    <t>Millwright Technology Total</t>
  </si>
  <si>
    <t>Total Awarded</t>
  </si>
  <si>
    <t>Allotment</t>
  </si>
  <si>
    <t>Purchaser</t>
  </si>
  <si>
    <t>Account #</t>
  </si>
  <si>
    <t>PO Number</t>
  </si>
  <si>
    <t>Balance</t>
  </si>
  <si>
    <t>Diesel - Elko</t>
  </si>
  <si>
    <t>Electrical</t>
  </si>
  <si>
    <t>IAV</t>
  </si>
  <si>
    <t>Math</t>
  </si>
  <si>
    <t>Social Sciences</t>
  </si>
  <si>
    <t>Remaining</t>
  </si>
  <si>
    <t>FY10 Request</t>
  </si>
  <si>
    <t>FY10 Award</t>
  </si>
  <si>
    <t>Art Total</t>
  </si>
  <si>
    <t>Pahrump Total</t>
  </si>
  <si>
    <t>Winnemucca Total</t>
  </si>
  <si>
    <t>Diesel Total</t>
  </si>
  <si>
    <t>COT Total</t>
  </si>
  <si>
    <t>Theatre</t>
  </si>
  <si>
    <t>Land Surveying Total</t>
  </si>
  <si>
    <t>Facilities</t>
  </si>
  <si>
    <t>CTE/MTC</t>
  </si>
  <si>
    <t>Land Surveying</t>
  </si>
  <si>
    <t>GRAND TOTAL AWARDS</t>
  </si>
  <si>
    <t>Additional Department Equipment Awards - Administration Approved</t>
  </si>
  <si>
    <t>Faculty Equipment Requests  FY12</t>
  </si>
  <si>
    <t>Project Name</t>
  </si>
  <si>
    <t>FY12 Equipment Requests</t>
  </si>
  <si>
    <t>FY11 Request</t>
  </si>
  <si>
    <t>FY11 Award</t>
  </si>
  <si>
    <t>4' x 3' grey fabric covered bulletin boards</t>
  </si>
  <si>
    <t>Art Gallery</t>
  </si>
  <si>
    <t>Gail Rappa</t>
  </si>
  <si>
    <t>4", 5", 6" lucite risers</t>
  </si>
  <si>
    <t>7", 8", 9" lucite risers</t>
  </si>
  <si>
    <t>Short lucite risers, large set of 3</t>
  </si>
  <si>
    <t>Wide lucite risers, small set of 3</t>
  </si>
  <si>
    <t>Audio Visual</t>
  </si>
  <si>
    <t>Bob Hannu</t>
  </si>
  <si>
    <t>1 Mitsubishi WD570U DLP Projector</t>
  </si>
  <si>
    <t xml:space="preserve">  Premier MAG-FCTA false ceiling mount</t>
  </si>
  <si>
    <t xml:space="preserve">  Peerless ACC-800 cord management adapter</t>
  </si>
  <si>
    <t xml:space="preserve">  Premier PVER escitchen ring</t>
  </si>
  <si>
    <t xml:space="preserve">  Rapid Run VGA/composite video/audio wall plate</t>
  </si>
  <si>
    <t xml:space="preserve">  Rapid Run VGA/video/audio flying lead</t>
  </si>
  <si>
    <t xml:space="preserve">  Rapid Run 50" cable</t>
  </si>
  <si>
    <t>2. Replacement tables and chairs for GTA 118 (seating for 16)</t>
  </si>
  <si>
    <t>3. Replacement laptop computers for checkout and for use with</t>
  </si>
  <si>
    <t xml:space="preserve">  the portable video projectors (4)</t>
  </si>
  <si>
    <t>Battle Mtn</t>
  </si>
  <si>
    <t>Ami Rogers</t>
  </si>
  <si>
    <t>Safco onyx rotating magazine rack (30 pockets)</t>
  </si>
  <si>
    <t xml:space="preserve">  shipping</t>
  </si>
  <si>
    <t>Acrylic locking display case (2 shelf, 18" x 26" x 10")</t>
  </si>
  <si>
    <t>HP laserjet P2055dn</t>
  </si>
  <si>
    <t>Dwine Hiles</t>
  </si>
  <si>
    <t>Xerox phaser 4200dn printer (HTC 100 lab, PVC lab)</t>
  </si>
  <si>
    <t>Computers GX620</t>
  </si>
  <si>
    <t xml:space="preserve">  Library (14), Pahrump (26)</t>
  </si>
  <si>
    <t>Computers 740</t>
  </si>
  <si>
    <t xml:space="preserve">  HTC 100 lab (52), Wmca (23), IAV (17)</t>
  </si>
  <si>
    <t>AV Laptops</t>
  </si>
  <si>
    <t>CT</t>
  </si>
  <si>
    <t>Ed Nickel</t>
  </si>
  <si>
    <t>iPad</t>
  </si>
  <si>
    <t>Scott Hennefer</t>
  </si>
  <si>
    <t>DAC #601 Trainer customized</t>
  </si>
  <si>
    <t xml:space="preserve">  -or-   DAC #601 Trainer basic</t>
  </si>
  <si>
    <t>CDW-G AutoCadd</t>
  </si>
  <si>
    <t>Transcat PneuCal 4B 24454-K-VIP</t>
  </si>
  <si>
    <t>Transcat Hand Pump PV211-14-A386</t>
  </si>
  <si>
    <t>CalcPal EAI-120</t>
  </si>
  <si>
    <t>Hands-On Standards Kits - Grades 3-4</t>
  </si>
  <si>
    <t>Hands-On Standards Kits - Grades 5-6</t>
  </si>
  <si>
    <t>Hands-On Standards Handbook - Grades 1-2</t>
  </si>
  <si>
    <t>Hands-On Standards Handbook - Grades 3-4</t>
  </si>
  <si>
    <t>Hands-On Standards Handbook - Grades 5-6</t>
  </si>
  <si>
    <t>100 Counting Charts</t>
  </si>
  <si>
    <t>Developing Mathematics with Base Ten</t>
  </si>
  <si>
    <t>Cuisenaire Rods Small Group Set</t>
  </si>
  <si>
    <t>3-sided Flash Cards Addition &amp; Subtraction Set</t>
  </si>
  <si>
    <t>3-sided Multiplication &amp; Division Set</t>
  </si>
  <si>
    <t>Deluxe Fraction Tiles Kit</t>
  </si>
  <si>
    <t>Deluxe Probability Kit</t>
  </si>
  <si>
    <t>Mini Math Balance (set of 10)</t>
  </si>
  <si>
    <t>9" One-Sided Geoboard Classroom Kit</t>
  </si>
  <si>
    <t>Magnetic Dry-Erase Boards (set of 10)</t>
  </si>
  <si>
    <t>Working with Algebra Tiles</t>
  </si>
  <si>
    <t>Math and Literature: Multiplication and Division Set</t>
  </si>
  <si>
    <t>Math and Literature: Money Set</t>
  </si>
  <si>
    <t>Math and Literature:  Time Set</t>
  </si>
  <si>
    <t>Math and Literature:  Measurement Set</t>
  </si>
  <si>
    <t>Math and Literature:  Fractions Set</t>
  </si>
  <si>
    <t>Math and Literature:  Geometry Set</t>
  </si>
  <si>
    <t>Math and Literature:  Geometry Set Sir Cumference Series</t>
  </si>
  <si>
    <t>Math and Literature Series: Grade K-1</t>
  </si>
  <si>
    <t>Math and Literature Series: Grade 2-3</t>
  </si>
  <si>
    <t>Math and Literature Series: Grade 4-6</t>
  </si>
  <si>
    <t>Math and Literature Series: Grade 6-8</t>
  </si>
  <si>
    <t>Math and Literature Classroom Sets: Grade K-1</t>
  </si>
  <si>
    <t>Math and Literature Classroom Sets: Grade 2-3</t>
  </si>
  <si>
    <t>Math and Literature Classroom Sets: Grade 4-6</t>
  </si>
  <si>
    <t>Math and Literature Classroom Sets: Grade 6-8</t>
  </si>
  <si>
    <t>Math and Nonfiction Series Grade K-2</t>
  </si>
  <si>
    <t>Math and Nonfiction Series Grade 3-5</t>
  </si>
  <si>
    <t>Math and Nonfiction Series Grade 6-8</t>
  </si>
  <si>
    <t>Math and Nonfiction Classroom Sets Grade K-2</t>
  </si>
  <si>
    <t>Math and Nonfiction Classroom Sets Grade 3-5</t>
  </si>
  <si>
    <t>Math and Nonfiction Classroom Sets Grade 6-8</t>
  </si>
  <si>
    <t>Magnetic QuietShape Classroom Set</t>
  </si>
  <si>
    <t>Education</t>
  </si>
  <si>
    <t>Bonnie Hofland</t>
  </si>
  <si>
    <t>James Elithorp</t>
  </si>
  <si>
    <t xml:space="preserve">Trimble R6 GNSS receiver w/glonass option, all batteries, rods, </t>
  </si>
  <si>
    <t xml:space="preserve">  bipods included. Educational pricing</t>
  </si>
  <si>
    <t>Custom cabinet for EIT 104 to securely store GPS fixed height</t>
  </si>
  <si>
    <t xml:space="preserve">  tripods and leveling rods.</t>
  </si>
  <si>
    <t>Replace3 inadequate and failing locks on built-in cabinets for</t>
  </si>
  <si>
    <t xml:space="preserve">  EIT 104 to secure surveying supplies and equipment.</t>
  </si>
  <si>
    <t>Apple iPad 2</t>
  </si>
  <si>
    <t>Library</t>
  </si>
  <si>
    <t>David Ellefsen</t>
  </si>
  <si>
    <t>Kris Miller</t>
  </si>
  <si>
    <t>Laerdal Nursing Baby (Vital-Sim capable)</t>
  </si>
  <si>
    <t>Laerdal Nursing Kelly (Vital-Sim capable)</t>
  </si>
  <si>
    <t>Laerdal SimMan Essential Complete</t>
  </si>
  <si>
    <t xml:space="preserve">            with Portable Patient Monitor Tablet PC 12" + Spo2</t>
  </si>
  <si>
    <t>Simulation in Nsg. Educ. Vol. 1 Scenario Set</t>
  </si>
  <si>
    <t>Introduction to SimMan Essential onsite training for up to 8 people</t>
  </si>
  <si>
    <t>SimMan 2 yr Warranty, Onsite Maintenance, Loaner</t>
  </si>
  <si>
    <t>Laerdal Haptic Device, Virtual IV</t>
  </si>
  <si>
    <t xml:space="preserve">        Virtual Anatomical Viewer</t>
  </si>
  <si>
    <t xml:space="preserve">        Virtual In-Hospital Module</t>
  </si>
  <si>
    <t>D Freistroffer</t>
  </si>
  <si>
    <t>Vernier, EKG sensor (EKG-BTA)</t>
  </si>
  <si>
    <t>Science - AG</t>
  </si>
  <si>
    <t>Vernier, LabQuest handhald data capture equpment (LABQ)</t>
  </si>
  <si>
    <t>iPads</t>
  </si>
  <si>
    <t>Jet JBG-10A 10" Bench Grinder</t>
  </si>
  <si>
    <t>High Speed Go-Fer Kit 120V</t>
  </si>
  <si>
    <t>Victor Machine Cutting Torch</t>
  </si>
  <si>
    <t>Victor 32 Ptich Rack Kit</t>
  </si>
  <si>
    <t>Torch Holder</t>
  </si>
  <si>
    <t>Contractor Box</t>
  </si>
  <si>
    <t>Powermax 65 Hand System</t>
  </si>
  <si>
    <t>VRTEX360 Welding Simulator</t>
  </si>
  <si>
    <t>Welding (CTE)</t>
  </si>
  <si>
    <t>Jon Licht</t>
  </si>
  <si>
    <t>Ely</t>
  </si>
  <si>
    <t>Mary Swetich</t>
  </si>
  <si>
    <t>Infocus Projector w/ceiling mount (rooms 105, 107, 109)</t>
  </si>
  <si>
    <t>Snap Scan for computer lab (room 108)</t>
  </si>
  <si>
    <t>Digital camera</t>
  </si>
  <si>
    <t>Clay extruder</t>
  </si>
  <si>
    <t>Diesel</t>
  </si>
  <si>
    <t>Dale Bolinder</t>
  </si>
  <si>
    <r>
      <t>License continuation of Cummins INSITE</t>
    </r>
    <r>
      <rPr>
        <sz val="12"/>
        <rFont val="Calibri"/>
        <family val="2"/>
      </rPr>
      <t>®</t>
    </r>
    <r>
      <rPr>
        <sz val="12"/>
        <rFont val="Times New Roman"/>
        <family val="1"/>
      </rPr>
      <t xml:space="preserve"> </t>
    </r>
  </si>
  <si>
    <t>Pedestal Transmission Jack</t>
  </si>
  <si>
    <t>Nexique IQ data link provider</t>
  </si>
  <si>
    <t>Lab Test equipment bundle (megger, growler,multimeters)</t>
  </si>
  <si>
    <t>ISX Cummins engine</t>
  </si>
  <si>
    <t>TractorTrailer.net online service manuals</t>
  </si>
  <si>
    <t>Dynamometer</t>
  </si>
  <si>
    <t>350 CI engine trainers</t>
  </si>
  <si>
    <t>350 CI Run Stations</t>
  </si>
  <si>
    <t>Bundle #1 qty 8 Electrical trainers/courseware from ATECH®</t>
  </si>
  <si>
    <t>Bundle #2 qty 8 Electrical trainers/courseware from ATECH®</t>
  </si>
  <si>
    <t>Wireless vehicle links</t>
  </si>
  <si>
    <t>Cummins emissions after treatment package</t>
  </si>
  <si>
    <t>License continuation of Mitchel ondemand5 internet based software</t>
  </si>
  <si>
    <t>Xunming Du</t>
  </si>
  <si>
    <t>HDR-TD10</t>
  </si>
  <si>
    <t>Jewelry/Glass Studio</t>
  </si>
  <si>
    <t>117535 Foredom Flexshaft</t>
  </si>
  <si>
    <t>117203 Fleshaft telescoping stand for Foredom</t>
  </si>
  <si>
    <t>Standard jewelers workbench</t>
  </si>
  <si>
    <t>Lisa Campbell</t>
  </si>
  <si>
    <t>Portable Document Camera</t>
  </si>
  <si>
    <t>Classroom LCD Projectors</t>
  </si>
  <si>
    <t>Display cases for student work</t>
  </si>
  <si>
    <t>Jewelry student kits</t>
  </si>
  <si>
    <t>Network laser printer for student computer lab</t>
  </si>
  <si>
    <t>FujiSnap scanner for student computer lab</t>
  </si>
  <si>
    <t>Replacement table and chairs for one classroom</t>
  </si>
  <si>
    <t>Mini-Mill and 110 metal casting oven - jewelry</t>
  </si>
  <si>
    <t>Steve Garcia</t>
  </si>
  <si>
    <t>XMPD Conveyor Upgrade</t>
  </si>
  <si>
    <t>Variable Frequency Drives</t>
  </si>
  <si>
    <t>Alternative Transport Vehicle Project</t>
  </si>
  <si>
    <t>Software Upgrade</t>
  </si>
  <si>
    <t>Microfluorescent adjustable T4 grounded light fixtures (28w)</t>
  </si>
  <si>
    <t>Microfluorescent adjustable T4 grounded light fixtures (24w)</t>
  </si>
  <si>
    <t>Millwright</t>
  </si>
  <si>
    <t>Norm Whittaker</t>
  </si>
  <si>
    <t>Rotalign Ultra-Lite</t>
  </si>
  <si>
    <t>Mechanical Training System Level 1</t>
  </si>
  <si>
    <t>Stephen Rubio</t>
  </si>
  <si>
    <t>Smartboard SB685ix</t>
  </si>
  <si>
    <t>Leica M80 modular stereozoom microscope system</t>
  </si>
  <si>
    <t>HP scanjet enterprise 7500 scanner</t>
  </si>
  <si>
    <t>Life/Form basic geri manikin</t>
  </si>
  <si>
    <t>Fujitsu scansnap S1300</t>
  </si>
  <si>
    <t>Social Science</t>
  </si>
  <si>
    <t>Danny Gonzales</t>
  </si>
  <si>
    <t>Flip Video Camera</t>
  </si>
  <si>
    <t>DVD documentaries and films</t>
  </si>
  <si>
    <t xml:space="preserve">            These items will all be purchased out of the funds approved for Facilities.</t>
  </si>
  <si>
    <t>iPads will be available to check out from the Distance Education department and the Library. They can also be purchased out of state operating funds.</t>
  </si>
  <si>
    <t>These items will all be purchased out of the funds approved for Facilities.</t>
  </si>
  <si>
    <t>Laptop computers will be purchased through the Computer Services Department</t>
  </si>
  <si>
    <t>Custom cabinet should be requested on the project request form and discussed with the Facilities Officer.</t>
  </si>
  <si>
    <t>These items are considered consumables and therefore, should be purchased out of the Wmca lab acct.</t>
  </si>
  <si>
    <t>Computer Services will provide a new network printer for the student computer lab.</t>
  </si>
  <si>
    <r>
      <t>License continuation of Caterpillar ET</t>
    </r>
    <r>
      <rPr>
        <sz val="12"/>
        <rFont val="Calibri"/>
        <family val="2"/>
      </rPr>
      <t>®</t>
    </r>
    <r>
      <rPr>
        <sz val="12"/>
        <rFont val="Times New Roman"/>
        <family val="1"/>
      </rPr>
      <t xml:space="preserve"> **DONATION**</t>
    </r>
  </si>
  <si>
    <t>Duramax 6.6 diesel engine  **CONTINGENT ON FINAL APPROVAL FROM DEAN**</t>
  </si>
  <si>
    <t>This item is considered a recruitment tool. B&amp;F committee members recommend discussing this purchase with Adriana Mendez, Recruitment Coordinator, to provide another source of funding.</t>
  </si>
  <si>
    <t>The display case would be used for bookstore sales and therefore, is not considered a legitimate student expense. This type of expenditure could be purchased from other funding sources.</t>
  </si>
  <si>
    <t>Submit a work order to replace the locks. Supplies can be purchased from other funding sources.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</si>
</sst>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53">
    <font>
      <sz val="12"/>
      <name val="Times New Roman"/>
      <family val="0"/>
    </font>
    <font>
      <sz val="8"/>
      <name val="Times New Roman"/>
      <family val="1"/>
    </font>
    <font>
      <b/>
      <sz val="12"/>
      <name val="Times New Roman"/>
      <family val="1"/>
    </font>
    <font>
      <u val="single"/>
      <sz val="8.4"/>
      <color indexed="12"/>
      <name val="Times New Roman"/>
      <family val="1"/>
    </font>
    <font>
      <u val="single"/>
      <sz val="8.4"/>
      <color indexed="36"/>
      <name val="Times New Roman"/>
      <family val="1"/>
    </font>
    <font>
      <b/>
      <sz val="12"/>
      <name val="Arial"/>
      <family val="2"/>
    </font>
    <font>
      <b/>
      <i/>
      <sz val="10"/>
      <name val="Arial"/>
      <family val="2"/>
    </font>
    <font>
      <b/>
      <sz val="10"/>
      <name val="Arial"/>
      <family val="2"/>
    </font>
    <font>
      <sz val="10"/>
      <name val="Arial"/>
      <family val="2"/>
    </font>
    <font>
      <sz val="10"/>
      <color indexed="13"/>
      <name val="Arial"/>
      <family val="2"/>
    </font>
    <font>
      <b/>
      <sz val="8"/>
      <name val="Arial"/>
      <family val="2"/>
    </font>
    <font>
      <sz val="12"/>
      <name val="Calibri"/>
      <family val="2"/>
    </font>
    <font>
      <b/>
      <sz val="8"/>
      <name val="Tahoma"/>
      <family val="2"/>
    </font>
    <font>
      <sz val="8"/>
      <name val="Tahoma"/>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color indexed="63"/>
      </left>
      <right style="thin"/>
      <top>
        <color indexed="63"/>
      </top>
      <bottom style="double"/>
    </border>
    <border>
      <left style="thin"/>
      <right style="thin"/>
      <top>
        <color indexed="63"/>
      </top>
      <bottom style="medium"/>
    </border>
    <border>
      <left style="thin"/>
      <right style="thin"/>
      <top style="medium"/>
      <bottom>
        <color indexed="63"/>
      </bottom>
    </border>
    <border>
      <left style="thin"/>
      <right>
        <color indexed="63"/>
      </right>
      <top>
        <color indexed="63"/>
      </top>
      <bottom style="medium"/>
    </border>
    <border>
      <left>
        <color indexed="63"/>
      </left>
      <right>
        <color indexed="63"/>
      </right>
      <top>
        <color indexed="63"/>
      </top>
      <bottom style="double"/>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7">
    <xf numFmtId="0" fontId="0" fillId="0" borderId="0" xfId="0" applyAlignment="1">
      <alignment/>
    </xf>
    <xf numFmtId="0" fontId="0" fillId="0" borderId="0" xfId="0" applyFill="1" applyBorder="1" applyAlignment="1">
      <alignment wrapText="1"/>
    </xf>
    <xf numFmtId="43" fontId="0" fillId="0" borderId="0" xfId="42" applyFont="1" applyFill="1" applyBorder="1" applyAlignment="1">
      <alignment/>
    </xf>
    <xf numFmtId="0" fontId="0" fillId="0" borderId="0" xfId="0" applyFill="1" applyBorder="1" applyAlignment="1">
      <alignment/>
    </xf>
    <xf numFmtId="43" fontId="0" fillId="0" borderId="0" xfId="42" applyFont="1" applyFill="1" applyBorder="1" applyAlignment="1">
      <alignment horizontal="center"/>
    </xf>
    <xf numFmtId="43" fontId="0" fillId="0" borderId="0" xfId="42" applyFill="1" applyBorder="1" applyAlignment="1">
      <alignment/>
    </xf>
    <xf numFmtId="0" fontId="2" fillId="0" borderId="0" xfId="0" applyFont="1" applyFill="1" applyBorder="1" applyAlignment="1">
      <alignment/>
    </xf>
    <xf numFmtId="43" fontId="2" fillId="0" borderId="0" xfId="42" applyFont="1" applyFill="1" applyBorder="1" applyAlignment="1">
      <alignment/>
    </xf>
    <xf numFmtId="0" fontId="0" fillId="0" borderId="0" xfId="0" applyFill="1" applyBorder="1" applyAlignment="1">
      <alignment horizontal="right"/>
    </xf>
    <xf numFmtId="0" fontId="0" fillId="0" borderId="10" xfId="0" applyFill="1" applyBorder="1" applyAlignment="1">
      <alignment wrapText="1"/>
    </xf>
    <xf numFmtId="43" fontId="0" fillId="0" borderId="10" xfId="42" applyFill="1" applyBorder="1" applyAlignment="1">
      <alignment/>
    </xf>
    <xf numFmtId="0" fontId="0" fillId="0" borderId="10" xfId="0" applyFill="1" applyBorder="1" applyAlignment="1">
      <alignment horizontal="center" wrapText="1"/>
    </xf>
    <xf numFmtId="43" fontId="0" fillId="0" borderId="10" xfId="42" applyFont="1" applyFill="1" applyBorder="1" applyAlignment="1">
      <alignment horizontal="center" wrapText="1"/>
    </xf>
    <xf numFmtId="43" fontId="2" fillId="0" borderId="0" xfId="42"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xf>
    <xf numFmtId="43" fontId="2" fillId="0" borderId="0" xfId="0" applyNumberFormat="1" applyFont="1" applyFill="1" applyBorder="1" applyAlignment="1">
      <alignment/>
    </xf>
    <xf numFmtId="43" fontId="0" fillId="0" borderId="0" xfId="42" applyFont="1" applyFill="1" applyBorder="1" applyAlignment="1">
      <alignment horizontal="center"/>
    </xf>
    <xf numFmtId="0" fontId="2" fillId="0" borderId="0" xfId="0" applyFont="1" applyFill="1" applyBorder="1" applyAlignment="1">
      <alignment/>
    </xf>
    <xf numFmtId="43" fontId="0" fillId="0" borderId="10" xfId="42" applyFill="1" applyBorder="1" applyAlignment="1">
      <alignment horizontal="center" wrapText="1"/>
    </xf>
    <xf numFmtId="43" fontId="0" fillId="0" borderId="0" xfId="42" applyFill="1" applyBorder="1" applyAlignment="1">
      <alignment horizontal="center"/>
    </xf>
    <xf numFmtId="43" fontId="0" fillId="0" borderId="10" xfId="42"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horizontal="center"/>
    </xf>
    <xf numFmtId="43" fontId="0" fillId="0" borderId="10" xfId="42" applyFont="1" applyFill="1" applyBorder="1" applyAlignment="1">
      <alignment horizontal="center" wrapText="1"/>
    </xf>
    <xf numFmtId="43" fontId="0" fillId="0" borderId="0" xfId="42" applyFont="1" applyFill="1" applyBorder="1" applyAlignment="1">
      <alignment/>
    </xf>
    <xf numFmtId="0" fontId="0" fillId="0" borderId="11" xfId="0" applyBorder="1" applyAlignment="1">
      <alignment/>
    </xf>
    <xf numFmtId="0" fontId="0" fillId="0" borderId="10" xfId="0" applyBorder="1" applyAlignment="1">
      <alignment horizontal="left" wrapText="1"/>
    </xf>
    <xf numFmtId="166" fontId="6" fillId="33" borderId="10" xfId="0" applyNumberFormat="1" applyFont="1" applyFill="1" applyBorder="1" applyAlignment="1">
      <alignment horizontal="center"/>
    </xf>
    <xf numFmtId="0" fontId="6" fillId="33" borderId="10" xfId="0" applyFont="1" applyFill="1" applyBorder="1" applyAlignment="1">
      <alignment horizontal="center"/>
    </xf>
    <xf numFmtId="49" fontId="6" fillId="33" borderId="10" xfId="0" applyNumberFormat="1" applyFont="1" applyFill="1" applyBorder="1" applyAlignment="1">
      <alignment horizontal="right"/>
    </xf>
    <xf numFmtId="4" fontId="6" fillId="33" borderId="10" xfId="0" applyNumberFormat="1" applyFont="1" applyFill="1" applyBorder="1" applyAlignment="1">
      <alignment horizontal="center"/>
    </xf>
    <xf numFmtId="0" fontId="0" fillId="0" borderId="0" xfId="0" applyBorder="1" applyAlignment="1">
      <alignment/>
    </xf>
    <xf numFmtId="0" fontId="0" fillId="34" borderId="12" xfId="0" applyFill="1" applyBorder="1" applyAlignment="1">
      <alignment horizontal="left" wrapText="1"/>
    </xf>
    <xf numFmtId="166" fontId="0" fillId="35" borderId="0" xfId="0" applyNumberFormat="1" applyFill="1" applyBorder="1" applyAlignment="1">
      <alignment/>
    </xf>
    <xf numFmtId="0" fontId="6" fillId="0" borderId="0" xfId="0" applyFont="1" applyFill="1" applyBorder="1" applyAlignment="1">
      <alignment horizontal="center"/>
    </xf>
    <xf numFmtId="49" fontId="6" fillId="0" borderId="0" xfId="0" applyNumberFormat="1" applyFont="1" applyFill="1" applyBorder="1" applyAlignment="1">
      <alignment horizontal="right"/>
    </xf>
    <xf numFmtId="4" fontId="6" fillId="0" borderId="0" xfId="0" applyNumberFormat="1" applyFont="1" applyFill="1" applyBorder="1" applyAlignment="1">
      <alignment horizontal="center"/>
    </xf>
    <xf numFmtId="166" fontId="7" fillId="34" borderId="13" xfId="0" applyNumberFormat="1" applyFont="1" applyFill="1" applyBorder="1" applyAlignment="1">
      <alignment/>
    </xf>
    <xf numFmtId="0" fontId="0" fillId="0" borderId="0" xfId="0" applyFill="1" applyBorder="1" applyAlignment="1">
      <alignment horizontal="left" wrapText="1" indent="1"/>
    </xf>
    <xf numFmtId="166" fontId="0" fillId="0" borderId="14" xfId="0" applyNumberFormat="1" applyFill="1" applyBorder="1" applyAlignment="1">
      <alignment/>
    </xf>
    <xf numFmtId="49" fontId="0" fillId="0" borderId="0" xfId="0" applyNumberFormat="1" applyAlignment="1">
      <alignment horizontal="right"/>
    </xf>
    <xf numFmtId="4" fontId="0" fillId="0" borderId="0" xfId="0" applyNumberFormat="1" applyAlignment="1">
      <alignment/>
    </xf>
    <xf numFmtId="0" fontId="0" fillId="0" borderId="0" xfId="0" applyBorder="1" applyAlignment="1">
      <alignment horizontal="left" wrapText="1"/>
    </xf>
    <xf numFmtId="166" fontId="6" fillId="0" borderId="14" xfId="0" applyNumberFormat="1" applyFont="1" applyFill="1" applyBorder="1" applyAlignment="1">
      <alignment horizontal="center"/>
    </xf>
    <xf numFmtId="166" fontId="7" fillId="34" borderId="15" xfId="0" applyNumberFormat="1" applyFont="1" applyFill="1" applyBorder="1" applyAlignment="1">
      <alignment/>
    </xf>
    <xf numFmtId="0" fontId="0" fillId="34" borderId="0" xfId="0" applyFill="1" applyBorder="1" applyAlignment="1">
      <alignment horizontal="left" wrapText="1"/>
    </xf>
    <xf numFmtId="166" fontId="0" fillId="35" borderId="14" xfId="0" applyNumberFormat="1" applyFill="1" applyBorder="1" applyAlignment="1">
      <alignment/>
    </xf>
    <xf numFmtId="0" fontId="7" fillId="0" borderId="0" xfId="0" applyFont="1" applyFill="1" applyBorder="1" applyAlignment="1">
      <alignment/>
    </xf>
    <xf numFmtId="0" fontId="9" fillId="0" borderId="0" xfId="0" applyFont="1" applyAlignment="1">
      <alignment/>
    </xf>
    <xf numFmtId="4" fontId="0" fillId="0" borderId="16" xfId="0" applyNumberFormat="1" applyBorder="1" applyAlignment="1">
      <alignment/>
    </xf>
    <xf numFmtId="0" fontId="0" fillId="0" borderId="0" xfId="0" applyBorder="1" applyAlignment="1">
      <alignment horizontal="left" wrapText="1" indent="1"/>
    </xf>
    <xf numFmtId="166" fontId="0" fillId="0" borderId="14" xfId="0" applyNumberFormat="1" applyBorder="1" applyAlignment="1">
      <alignment/>
    </xf>
    <xf numFmtId="0" fontId="0" fillId="0" borderId="0" xfId="0" applyAlignment="1">
      <alignment wrapText="1"/>
    </xf>
    <xf numFmtId="166" fontId="0" fillId="34" borderId="13" xfId="0" applyNumberFormat="1" applyFill="1" applyBorder="1" applyAlignment="1">
      <alignment/>
    </xf>
    <xf numFmtId="166" fontId="0" fillId="34" borderId="17" xfId="0" applyNumberFormat="1" applyFill="1" applyBorder="1" applyAlignment="1">
      <alignment/>
    </xf>
    <xf numFmtId="14" fontId="0" fillId="0" borderId="0" xfId="0" applyNumberFormat="1" applyAlignment="1">
      <alignment/>
    </xf>
    <xf numFmtId="4" fontId="0" fillId="0" borderId="0" xfId="0" applyNumberFormat="1" applyBorder="1" applyAlignment="1">
      <alignment/>
    </xf>
    <xf numFmtId="166" fontId="0" fillId="34" borderId="18" xfId="0" applyNumberFormat="1" applyFill="1" applyBorder="1" applyAlignment="1">
      <alignment/>
    </xf>
    <xf numFmtId="0" fontId="0" fillId="0" borderId="11" xfId="0" applyBorder="1" applyAlignment="1">
      <alignment horizontal="left" wrapText="1"/>
    </xf>
    <xf numFmtId="166" fontId="0" fillId="0" borderId="19" xfId="0" applyNumberFormat="1" applyBorder="1" applyAlignment="1">
      <alignment/>
    </xf>
    <xf numFmtId="0" fontId="0" fillId="0" borderId="11" xfId="0" applyBorder="1" applyAlignment="1">
      <alignment/>
    </xf>
    <xf numFmtId="49" fontId="0" fillId="0" borderId="11" xfId="0" applyNumberFormat="1" applyBorder="1" applyAlignment="1">
      <alignment horizontal="right"/>
    </xf>
    <xf numFmtId="4" fontId="0" fillId="0" borderId="11" xfId="0" applyNumberFormat="1" applyBorder="1" applyAlignment="1">
      <alignment/>
    </xf>
    <xf numFmtId="0" fontId="7" fillId="0" borderId="0" xfId="0" applyFont="1" applyAlignment="1">
      <alignment wrapText="1"/>
    </xf>
    <xf numFmtId="166" fontId="7" fillId="0" borderId="0" xfId="0" applyNumberFormat="1" applyFont="1" applyAlignment="1">
      <alignment/>
    </xf>
    <xf numFmtId="0" fontId="7" fillId="0" borderId="0" xfId="0" applyFont="1" applyAlignment="1">
      <alignment/>
    </xf>
    <xf numFmtId="49" fontId="7" fillId="0" borderId="0" xfId="0" applyNumberFormat="1" applyFont="1" applyAlignment="1">
      <alignment horizontal="right"/>
    </xf>
    <xf numFmtId="4" fontId="7" fillId="0" borderId="0" xfId="0" applyNumberFormat="1" applyFont="1" applyAlignment="1">
      <alignment/>
    </xf>
    <xf numFmtId="0" fontId="0" fillId="0" borderId="0" xfId="0" applyBorder="1" applyAlignment="1">
      <alignment wrapText="1"/>
    </xf>
    <xf numFmtId="166" fontId="0" fillId="0" borderId="0" xfId="0" applyNumberFormat="1" applyBorder="1" applyAlignment="1">
      <alignment/>
    </xf>
    <xf numFmtId="49" fontId="0" fillId="0" borderId="0" xfId="0" applyNumberFormat="1" applyBorder="1" applyAlignment="1">
      <alignment horizontal="right"/>
    </xf>
    <xf numFmtId="166" fontId="0" fillId="0" borderId="0" xfId="0" applyNumberFormat="1" applyAlignment="1">
      <alignment/>
    </xf>
    <xf numFmtId="0" fontId="0" fillId="34" borderId="0" xfId="0" applyFont="1" applyFill="1" applyBorder="1" applyAlignment="1">
      <alignment horizontal="left" wrapText="1"/>
    </xf>
    <xf numFmtId="0" fontId="0" fillId="0" borderId="0" xfId="0" applyFont="1" applyAlignment="1">
      <alignment/>
    </xf>
    <xf numFmtId="49" fontId="0" fillId="0" borderId="0" xfId="0" applyNumberFormat="1" applyFont="1" applyAlignment="1">
      <alignment horizontal="right"/>
    </xf>
    <xf numFmtId="0" fontId="0" fillId="0" borderId="0" xfId="0" applyFont="1" applyFill="1" applyBorder="1" applyAlignment="1">
      <alignment horizontal="left" wrapText="1" indent="1"/>
    </xf>
    <xf numFmtId="0" fontId="0" fillId="0" borderId="0" xfId="0" applyFont="1" applyBorder="1" applyAlignment="1">
      <alignment horizontal="left" wrapText="1" indent="1"/>
    </xf>
    <xf numFmtId="166" fontId="0" fillId="34" borderId="13" xfId="0" applyNumberFormat="1" applyFont="1" applyFill="1" applyBorder="1" applyAlignment="1">
      <alignment/>
    </xf>
    <xf numFmtId="43" fontId="2" fillId="36" borderId="0" xfId="42" applyFont="1" applyFill="1" applyBorder="1" applyAlignment="1">
      <alignment/>
    </xf>
    <xf numFmtId="0" fontId="0" fillId="0" borderId="0" xfId="0" applyFont="1" applyFill="1" applyBorder="1" applyAlignment="1">
      <alignment horizontal="left"/>
    </xf>
    <xf numFmtId="43" fontId="51" fillId="36" borderId="0" xfId="42" applyFont="1" applyFill="1" applyBorder="1" applyAlignment="1">
      <alignment/>
    </xf>
    <xf numFmtId="0" fontId="0" fillId="0" borderId="0" xfId="0" applyFont="1" applyFill="1" applyBorder="1" applyAlignment="1">
      <alignment wrapText="1"/>
    </xf>
    <xf numFmtId="43" fontId="0" fillId="0" borderId="0" xfId="42" applyFill="1" applyBorder="1" applyAlignment="1">
      <alignment horizontal="center" wrapText="1"/>
    </xf>
    <xf numFmtId="43" fontId="0" fillId="0" borderId="0" xfId="42" applyFont="1" applyFill="1" applyBorder="1" applyAlignment="1">
      <alignment horizontal="center" wrapText="1"/>
    </xf>
    <xf numFmtId="43" fontId="0" fillId="0" borderId="0" xfId="42" applyFont="1" applyFill="1" applyBorder="1" applyAlignment="1">
      <alignment horizontal="center" wrapText="1"/>
    </xf>
    <xf numFmtId="0" fontId="2" fillId="36" borderId="10" xfId="0" applyFont="1" applyFill="1" applyBorder="1" applyAlignment="1">
      <alignment/>
    </xf>
    <xf numFmtId="0" fontId="0" fillId="36" borderId="10" xfId="0" applyFill="1" applyBorder="1" applyAlignment="1">
      <alignment/>
    </xf>
    <xf numFmtId="0" fontId="0" fillId="36" borderId="10" xfId="0" applyFill="1" applyBorder="1" applyAlignment="1">
      <alignment wrapText="1"/>
    </xf>
    <xf numFmtId="43" fontId="0" fillId="36" borderId="10" xfId="42" applyFill="1" applyBorder="1" applyAlignment="1">
      <alignment/>
    </xf>
    <xf numFmtId="43" fontId="2" fillId="36" borderId="10" xfId="42" applyFont="1" applyFill="1" applyBorder="1" applyAlignment="1">
      <alignment/>
    </xf>
    <xf numFmtId="43" fontId="2" fillId="36" borderId="10" xfId="42" applyFont="1" applyFill="1" applyBorder="1" applyAlignment="1">
      <alignment horizontal="center"/>
    </xf>
    <xf numFmtId="0" fontId="0" fillId="0" borderId="10" xfId="0" applyFill="1" applyBorder="1" applyAlignment="1">
      <alignment/>
    </xf>
    <xf numFmtId="0" fontId="2" fillId="36" borderId="10" xfId="0" applyNumberFormat="1" applyFont="1" applyFill="1" applyBorder="1" applyAlignment="1">
      <alignment/>
    </xf>
    <xf numFmtId="0" fontId="2" fillId="36" borderId="10" xfId="0" applyFont="1" applyFill="1" applyBorder="1" applyAlignment="1">
      <alignment horizontal="left"/>
    </xf>
    <xf numFmtId="0" fontId="2" fillId="36" borderId="10" xfId="0" applyFont="1" applyFill="1" applyBorder="1" applyAlignment="1">
      <alignment/>
    </xf>
    <xf numFmtId="43" fontId="0" fillId="0" borderId="20" xfId="42" applyFill="1" applyBorder="1" applyAlignment="1">
      <alignment/>
    </xf>
    <xf numFmtId="0" fontId="0" fillId="36" borderId="10" xfId="0" applyFont="1" applyFill="1" applyBorder="1" applyAlignment="1">
      <alignment/>
    </xf>
    <xf numFmtId="0" fontId="2" fillId="36" borderId="10" xfId="0" applyNumberFormat="1" applyFont="1" applyFill="1" applyBorder="1" applyAlignment="1">
      <alignment/>
    </xf>
    <xf numFmtId="4" fontId="0" fillId="0" borderId="12" xfId="0" applyNumberFormat="1" applyBorder="1" applyAlignment="1">
      <alignment/>
    </xf>
    <xf numFmtId="166" fontId="0" fillId="34" borderId="12" xfId="0" applyNumberFormat="1" applyFont="1" applyFill="1" applyBorder="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Alignment="1">
      <alignment/>
    </xf>
    <xf numFmtId="0" fontId="1" fillId="0" borderId="14" xfId="0" applyFont="1" applyBorder="1" applyAlignment="1">
      <alignment/>
    </xf>
    <xf numFmtId="0" fontId="10" fillId="0" borderId="0" xfId="0" applyFont="1" applyAlignment="1">
      <alignment/>
    </xf>
    <xf numFmtId="166" fontId="0" fillId="34" borderId="17" xfId="0" applyNumberFormat="1" applyFont="1" applyFill="1" applyBorder="1" applyAlignment="1">
      <alignment/>
    </xf>
    <xf numFmtId="0" fontId="8" fillId="0" borderId="0" xfId="0" applyFont="1" applyAlignment="1">
      <alignment/>
    </xf>
    <xf numFmtId="166" fontId="7" fillId="0" borderId="21" xfId="0" applyNumberFormat="1" applyFont="1" applyBorder="1" applyAlignment="1">
      <alignment/>
    </xf>
    <xf numFmtId="0" fontId="0" fillId="37" borderId="0" xfId="0" applyFill="1" applyBorder="1" applyAlignment="1">
      <alignment/>
    </xf>
    <xf numFmtId="166" fontId="2" fillId="34" borderId="0" xfId="0" applyNumberFormat="1" applyFont="1" applyFill="1" applyBorder="1" applyAlignment="1">
      <alignment/>
    </xf>
    <xf numFmtId="166" fontId="2" fillId="34" borderId="17" xfId="0" applyNumberFormat="1" applyFont="1" applyFill="1" applyBorder="1" applyAlignment="1">
      <alignment/>
    </xf>
    <xf numFmtId="166" fontId="2" fillId="34" borderId="13" xfId="0" applyNumberFormat="1" applyFont="1" applyFill="1" applyBorder="1" applyAlignment="1">
      <alignment/>
    </xf>
    <xf numFmtId="0" fontId="0" fillId="37" borderId="0" xfId="0" applyFont="1" applyFill="1" applyBorder="1" applyAlignment="1">
      <alignment wrapText="1"/>
    </xf>
    <xf numFmtId="0" fontId="0" fillId="37" borderId="0" xfId="0" applyFill="1" applyBorder="1" applyAlignment="1">
      <alignment wrapText="1"/>
    </xf>
    <xf numFmtId="43" fontId="0" fillId="37" borderId="0" xfId="42" applyFill="1" applyBorder="1" applyAlignment="1">
      <alignment horizontal="center" wrapText="1"/>
    </xf>
    <xf numFmtId="43" fontId="0" fillId="37" borderId="0" xfId="42" applyFill="1" applyBorder="1" applyAlignment="1">
      <alignment/>
    </xf>
    <xf numFmtId="43" fontId="0" fillId="37" borderId="0" xfId="42" applyFont="1" applyFill="1" applyBorder="1" applyAlignment="1">
      <alignment/>
    </xf>
    <xf numFmtId="0" fontId="0" fillId="37" borderId="0" xfId="0" applyFont="1" applyFill="1" applyBorder="1" applyAlignment="1">
      <alignment/>
    </xf>
    <xf numFmtId="43" fontId="0" fillId="37" borderId="0" xfId="42" applyFont="1" applyFill="1" applyBorder="1" applyAlignment="1">
      <alignment horizontal="center" wrapText="1"/>
    </xf>
    <xf numFmtId="43" fontId="0" fillId="37" borderId="0" xfId="42" applyFill="1" applyBorder="1" applyAlignment="1">
      <alignment horizontal="center"/>
    </xf>
    <xf numFmtId="43" fontId="0" fillId="37" borderId="0" xfId="42" applyFont="1" applyFill="1" applyBorder="1" applyAlignment="1">
      <alignment horizontal="center" wrapText="1"/>
    </xf>
    <xf numFmtId="43" fontId="0" fillId="37" borderId="0" xfId="42" applyFont="1" applyFill="1" applyBorder="1" applyAlignment="1">
      <alignment/>
    </xf>
    <xf numFmtId="43" fontId="0" fillId="37" borderId="0" xfId="42" applyFont="1" applyFill="1" applyBorder="1" applyAlignment="1">
      <alignment horizontal="center"/>
    </xf>
    <xf numFmtId="0" fontId="0" fillId="37" borderId="0" xfId="0" applyFont="1" applyFill="1" applyBorder="1" applyAlignment="1">
      <alignment/>
    </xf>
    <xf numFmtId="43" fontId="0" fillId="37" borderId="0" xfId="42" applyFont="1" applyFill="1" applyBorder="1" applyAlignment="1">
      <alignment/>
    </xf>
    <xf numFmtId="0" fontId="0" fillId="37" borderId="0" xfId="0" applyFont="1" applyFill="1" applyBorder="1" applyAlignment="1">
      <alignment horizontal="left"/>
    </xf>
    <xf numFmtId="43" fontId="0" fillId="37" borderId="0" xfId="42" applyFont="1" applyFill="1" applyBorder="1" applyAlignment="1">
      <alignment horizontal="left"/>
    </xf>
    <xf numFmtId="43" fontId="0" fillId="37" borderId="0" xfId="42" applyFill="1" applyBorder="1" applyAlignment="1">
      <alignment horizontal="left"/>
    </xf>
    <xf numFmtId="43" fontId="0" fillId="0" borderId="0" xfId="42" applyFont="1" applyFill="1" applyBorder="1" applyAlignment="1">
      <alignment horizontal="left" wrapText="1"/>
    </xf>
    <xf numFmtId="43" fontId="0" fillId="0" borderId="0" xfId="42" applyFill="1" applyBorder="1" applyAlignment="1">
      <alignment horizontal="left" wrapText="1"/>
    </xf>
    <xf numFmtId="43" fontId="0" fillId="37" borderId="0" xfId="42" applyFont="1" applyFill="1" applyBorder="1" applyAlignment="1">
      <alignment horizontal="left" vertical="center"/>
    </xf>
    <xf numFmtId="43" fontId="0" fillId="37" borderId="0" xfId="42" applyFill="1" applyBorder="1" applyAlignment="1">
      <alignment horizontal="left" vertical="center"/>
    </xf>
    <xf numFmtId="43" fontId="0" fillId="0" borderId="0" xfId="42" applyFont="1" applyFill="1" applyBorder="1" applyAlignment="1">
      <alignment horizontal="left" wrapText="1"/>
    </xf>
    <xf numFmtId="43" fontId="0" fillId="0" borderId="22" xfId="42" applyFont="1" applyFill="1" applyBorder="1" applyAlignment="1">
      <alignment horizontal="left" wrapText="1"/>
    </xf>
    <xf numFmtId="43" fontId="0" fillId="0" borderId="22" xfId="42" applyFill="1" applyBorder="1" applyAlignment="1">
      <alignment horizontal="left" wrapText="1"/>
    </xf>
    <xf numFmtId="43" fontId="0" fillId="0" borderId="0" xfId="42" applyFont="1" applyFill="1" applyBorder="1" applyAlignment="1">
      <alignment horizontal="center"/>
    </xf>
    <xf numFmtId="43" fontId="0" fillId="37" borderId="22" xfId="42" applyFont="1" applyFill="1" applyBorder="1" applyAlignment="1">
      <alignment horizontal="center" vertical="center" wrapText="1"/>
    </xf>
    <xf numFmtId="43" fontId="0" fillId="37" borderId="0" xfId="42" applyFont="1" applyFill="1" applyBorder="1" applyAlignment="1">
      <alignment horizontal="center" vertical="center" wrapText="1"/>
    </xf>
    <xf numFmtId="0" fontId="5" fillId="0" borderId="11" xfId="0" applyFont="1" applyBorder="1" applyAlignment="1">
      <alignment horizontal="center"/>
    </xf>
    <xf numFmtId="0" fontId="0" fillId="0" borderId="11" xfId="0" applyBorder="1" applyAlignment="1">
      <alignment/>
    </xf>
    <xf numFmtId="0" fontId="5" fillId="0" borderId="23" xfId="0" applyFont="1" applyBorder="1" applyAlignment="1">
      <alignment horizontal="center"/>
    </xf>
    <xf numFmtId="0" fontId="0" fillId="0" borderId="24" xfId="0" applyBorder="1" applyAlignment="1">
      <alignment/>
    </xf>
    <xf numFmtId="0" fontId="0" fillId="0" borderId="25" xfId="0"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28575</xdr:rowOff>
    </xdr:from>
    <xdr:to>
      <xdr:col>6</xdr:col>
      <xdr:colOff>314325</xdr:colOff>
      <xdr:row>10</xdr:row>
      <xdr:rowOff>161925</xdr:rowOff>
    </xdr:to>
    <xdr:sp>
      <xdr:nvSpPr>
        <xdr:cNvPr id="1" name="Right Brace 3"/>
        <xdr:cNvSpPr>
          <a:spLocks/>
        </xdr:cNvSpPr>
      </xdr:nvSpPr>
      <xdr:spPr>
        <a:xfrm>
          <a:off x="10029825" y="1028700"/>
          <a:ext cx="257175" cy="13335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P206"/>
  <sheetViews>
    <sheetView tabSelected="1" view="pageBreakPreview" zoomScale="70" zoomScaleNormal="75" zoomScaleSheetLayoutView="70" zoomScalePageLayoutView="0" workbookViewId="0" topLeftCell="A1">
      <pane ySplit="1320" topLeftCell="A1" activePane="bottomLeft" state="split"/>
      <selection pane="topLeft" activeCell="A1" sqref="A1"/>
      <selection pane="bottomLeft" activeCell="A1" sqref="A1"/>
    </sheetView>
  </sheetViews>
  <sheetFormatPr defaultColWidth="9.00390625" defaultRowHeight="15.75" outlineLevelRow="2"/>
  <cols>
    <col min="1" max="1" width="25.375" style="3" customWidth="1"/>
    <col min="2" max="2" width="14.125" style="3" customWidth="1"/>
    <col min="3" max="3" width="55.50390625" style="3" customWidth="1"/>
    <col min="4" max="4" width="8.75390625" style="3" customWidth="1"/>
    <col min="5" max="5" width="12.25390625" style="5" bestFit="1" customWidth="1"/>
    <col min="6" max="7" width="14.875" style="5" customWidth="1"/>
    <col min="8" max="8" width="17.00390625" style="5" bestFit="1" customWidth="1"/>
    <col min="9" max="10" width="12.125" style="28" customWidth="1"/>
    <col min="11" max="11" width="14.625" style="2" customWidth="1"/>
    <col min="12" max="12" width="13.50390625" style="5" bestFit="1" customWidth="1"/>
    <col min="13" max="13" width="12.25390625" style="5" bestFit="1" customWidth="1"/>
    <col min="14" max="14" width="13.50390625" style="5" bestFit="1" customWidth="1"/>
    <col min="15" max="15" width="12.25390625" style="5" bestFit="1" customWidth="1"/>
    <col min="16" max="16" width="21.125" style="3" bestFit="1" customWidth="1"/>
    <col min="17" max="16384" width="9.00390625" style="3" customWidth="1"/>
  </cols>
  <sheetData>
    <row r="1" spans="1:14" ht="15.75">
      <c r="A1" s="6" t="s">
        <v>2</v>
      </c>
      <c r="H1" s="7"/>
      <c r="I1" s="25"/>
      <c r="J1" s="25"/>
      <c r="K1" s="7"/>
      <c r="L1" s="7"/>
      <c r="N1" s="7"/>
    </row>
    <row r="2" spans="1:14" ht="15.75">
      <c r="A2" s="6" t="s">
        <v>66</v>
      </c>
      <c r="H2" s="7"/>
      <c r="I2" s="25"/>
      <c r="J2" s="25"/>
      <c r="K2" s="7"/>
      <c r="L2" s="7"/>
      <c r="N2" s="7"/>
    </row>
    <row r="3" spans="8:15" ht="15.75">
      <c r="H3" s="17"/>
      <c r="I3" s="26" t="s">
        <v>4</v>
      </c>
      <c r="J3" s="26" t="s">
        <v>4</v>
      </c>
      <c r="K3" s="4" t="s">
        <v>4</v>
      </c>
      <c r="L3" s="139" t="s">
        <v>5</v>
      </c>
      <c r="M3" s="139"/>
      <c r="N3" s="139" t="s">
        <v>5</v>
      </c>
      <c r="O3" s="139"/>
    </row>
    <row r="4" spans="1:15" s="9" customFormat="1" ht="31.5" customHeight="1">
      <c r="A4" s="9" t="s">
        <v>0</v>
      </c>
      <c r="B4" s="9" t="s">
        <v>6</v>
      </c>
      <c r="C4" s="11" t="s">
        <v>1</v>
      </c>
      <c r="D4" s="9" t="s">
        <v>3</v>
      </c>
      <c r="E4" s="19" t="s">
        <v>7</v>
      </c>
      <c r="F4" s="19" t="s">
        <v>8</v>
      </c>
      <c r="G4" s="12" t="s">
        <v>3</v>
      </c>
      <c r="H4" s="12" t="s">
        <v>38</v>
      </c>
      <c r="I4" s="27" t="s">
        <v>10</v>
      </c>
      <c r="J4" s="27" t="s">
        <v>11</v>
      </c>
      <c r="K4" s="19" t="s">
        <v>9</v>
      </c>
      <c r="L4" s="27" t="s">
        <v>67</v>
      </c>
      <c r="M4" s="27" t="s">
        <v>68</v>
      </c>
      <c r="N4" s="27" t="s">
        <v>50</v>
      </c>
      <c r="O4" s="27" t="s">
        <v>51</v>
      </c>
    </row>
    <row r="5" spans="1:15" s="1" customFormat="1" ht="15.75" customHeight="1">
      <c r="A5" s="116" t="s">
        <v>70</v>
      </c>
      <c r="B5" s="116" t="s">
        <v>71</v>
      </c>
      <c r="C5" s="116" t="s">
        <v>69</v>
      </c>
      <c r="D5" s="117">
        <v>8</v>
      </c>
      <c r="E5" s="118">
        <v>94.99</v>
      </c>
      <c r="F5" s="119">
        <f aca="true" t="shared" si="0" ref="F5:F14">D5*E5</f>
        <v>759.92</v>
      </c>
      <c r="G5" s="140" t="s">
        <v>245</v>
      </c>
      <c r="H5" s="140"/>
      <c r="I5" s="140"/>
      <c r="J5" s="140"/>
      <c r="K5" s="140"/>
      <c r="L5" s="88"/>
      <c r="M5" s="88"/>
      <c r="N5" s="88"/>
      <c r="O5" s="88"/>
    </row>
    <row r="6" spans="1:15" s="1" customFormat="1" ht="15.75" customHeight="1">
      <c r="A6" s="116" t="s">
        <v>70</v>
      </c>
      <c r="B6" s="116" t="s">
        <v>71</v>
      </c>
      <c r="C6" s="116" t="s">
        <v>72</v>
      </c>
      <c r="D6" s="117">
        <v>2</v>
      </c>
      <c r="E6" s="118">
        <v>27</v>
      </c>
      <c r="F6" s="119">
        <f t="shared" si="0"/>
        <v>54</v>
      </c>
      <c r="G6" s="141"/>
      <c r="H6" s="141"/>
      <c r="I6" s="141"/>
      <c r="J6" s="141"/>
      <c r="K6" s="141"/>
      <c r="L6" s="88"/>
      <c r="M6" s="88"/>
      <c r="N6" s="88"/>
      <c r="O6" s="88"/>
    </row>
    <row r="7" spans="1:15" s="1" customFormat="1" ht="15.75" customHeight="1">
      <c r="A7" s="116" t="s">
        <v>70</v>
      </c>
      <c r="B7" s="116" t="s">
        <v>71</v>
      </c>
      <c r="C7" s="116" t="s">
        <v>73</v>
      </c>
      <c r="D7" s="117">
        <v>2</v>
      </c>
      <c r="E7" s="118">
        <v>53</v>
      </c>
      <c r="F7" s="119">
        <f t="shared" si="0"/>
        <v>106</v>
      </c>
      <c r="G7" s="141"/>
      <c r="H7" s="141"/>
      <c r="I7" s="141"/>
      <c r="J7" s="141"/>
      <c r="K7" s="141"/>
      <c r="L7" s="20"/>
      <c r="M7" s="88"/>
      <c r="N7" s="20"/>
      <c r="O7" s="88"/>
    </row>
    <row r="8" spans="1:15" s="1" customFormat="1" ht="15.75" customHeight="1">
      <c r="A8" s="116" t="s">
        <v>70</v>
      </c>
      <c r="B8" s="116" t="s">
        <v>71</v>
      </c>
      <c r="C8" s="116" t="s">
        <v>74</v>
      </c>
      <c r="D8" s="117">
        <v>2</v>
      </c>
      <c r="E8" s="118">
        <v>46</v>
      </c>
      <c r="F8" s="119">
        <f t="shared" si="0"/>
        <v>92</v>
      </c>
      <c r="G8" s="141"/>
      <c r="H8" s="141"/>
      <c r="I8" s="141"/>
      <c r="J8" s="141"/>
      <c r="K8" s="141"/>
      <c r="L8" s="88"/>
      <c r="M8" s="88"/>
      <c r="N8" s="88"/>
      <c r="O8" s="88"/>
    </row>
    <row r="9" spans="1:15" s="1" customFormat="1" ht="15.75" customHeight="1">
      <c r="A9" s="116" t="s">
        <v>70</v>
      </c>
      <c r="B9" s="116" t="s">
        <v>71</v>
      </c>
      <c r="C9" s="116" t="s">
        <v>75</v>
      </c>
      <c r="D9" s="117">
        <v>2</v>
      </c>
      <c r="E9" s="118">
        <v>26</v>
      </c>
      <c r="F9" s="119">
        <f t="shared" si="0"/>
        <v>52</v>
      </c>
      <c r="G9" s="141"/>
      <c r="H9" s="141"/>
      <c r="I9" s="141"/>
      <c r="J9" s="141"/>
      <c r="K9" s="141"/>
      <c r="L9" s="88"/>
      <c r="M9" s="88"/>
      <c r="N9" s="88"/>
      <c r="O9" s="88"/>
    </row>
    <row r="10" spans="1:15" s="1" customFormat="1" ht="15.75" customHeight="1">
      <c r="A10" s="116" t="s">
        <v>70</v>
      </c>
      <c r="B10" s="116" t="s">
        <v>71</v>
      </c>
      <c r="C10" s="116" t="s">
        <v>229</v>
      </c>
      <c r="D10" s="117">
        <v>3</v>
      </c>
      <c r="E10" s="118">
        <v>59.9</v>
      </c>
      <c r="F10" s="119">
        <f t="shared" si="0"/>
        <v>179.7</v>
      </c>
      <c r="G10" s="141"/>
      <c r="H10" s="141"/>
      <c r="I10" s="141"/>
      <c r="J10" s="141"/>
      <c r="K10" s="141"/>
      <c r="L10" s="88"/>
      <c r="M10" s="88"/>
      <c r="N10" s="88"/>
      <c r="O10" s="88"/>
    </row>
    <row r="11" spans="1:15" s="1" customFormat="1" ht="15.75" customHeight="1">
      <c r="A11" s="116" t="s">
        <v>70</v>
      </c>
      <c r="B11" s="116" t="s">
        <v>71</v>
      </c>
      <c r="C11" s="116" t="s">
        <v>230</v>
      </c>
      <c r="D11" s="117">
        <v>4</v>
      </c>
      <c r="E11" s="118">
        <v>49.9</v>
      </c>
      <c r="F11" s="119">
        <f t="shared" si="0"/>
        <v>199.6</v>
      </c>
      <c r="G11" s="141"/>
      <c r="H11" s="141"/>
      <c r="I11" s="141"/>
      <c r="J11" s="141"/>
      <c r="K11" s="141"/>
      <c r="L11" s="88"/>
      <c r="M11" s="88"/>
      <c r="N11" s="88"/>
      <c r="O11" s="88"/>
    </row>
    <row r="12" spans="1:15" s="1" customFormat="1" ht="15.75" customHeight="1">
      <c r="A12" s="116" t="s">
        <v>211</v>
      </c>
      <c r="B12" s="116" t="s">
        <v>71</v>
      </c>
      <c r="C12" s="116" t="s">
        <v>212</v>
      </c>
      <c r="D12" s="117">
        <v>6</v>
      </c>
      <c r="E12" s="118">
        <v>215</v>
      </c>
      <c r="F12" s="119">
        <f t="shared" si="0"/>
        <v>1290</v>
      </c>
      <c r="G12" s="122">
        <v>6</v>
      </c>
      <c r="H12" s="123">
        <f>G12*E12</f>
        <v>1290</v>
      </c>
      <c r="I12" s="124">
        <f>H12</f>
        <v>1290</v>
      </c>
      <c r="J12" s="124"/>
      <c r="K12" s="125">
        <f>SUM(I12:J12)</f>
        <v>1290</v>
      </c>
      <c r="L12" s="88"/>
      <c r="M12" s="88"/>
      <c r="N12" s="88"/>
      <c r="O12" s="88"/>
    </row>
    <row r="13" spans="1:15" s="1" customFormat="1" ht="15.75" customHeight="1">
      <c r="A13" s="116" t="s">
        <v>211</v>
      </c>
      <c r="B13" s="116" t="s">
        <v>71</v>
      </c>
      <c r="C13" s="116" t="s">
        <v>213</v>
      </c>
      <c r="D13" s="117">
        <v>6</v>
      </c>
      <c r="E13" s="118">
        <v>30</v>
      </c>
      <c r="F13" s="119">
        <f t="shared" si="0"/>
        <v>180</v>
      </c>
      <c r="G13" s="122">
        <v>6</v>
      </c>
      <c r="H13" s="123">
        <f>G13*E13</f>
        <v>180</v>
      </c>
      <c r="I13" s="124">
        <f>H13</f>
        <v>180</v>
      </c>
      <c r="J13" s="124"/>
      <c r="K13" s="125">
        <f>SUM(I13:J13)</f>
        <v>180</v>
      </c>
      <c r="L13" s="88"/>
      <c r="M13" s="88"/>
      <c r="N13" s="88"/>
      <c r="O13" s="88"/>
    </row>
    <row r="14" spans="1:15" s="1" customFormat="1" ht="15.75" customHeight="1">
      <c r="A14" s="116" t="s">
        <v>211</v>
      </c>
      <c r="B14" s="116" t="s">
        <v>71</v>
      </c>
      <c r="C14" s="116" t="s">
        <v>214</v>
      </c>
      <c r="D14" s="117">
        <v>4</v>
      </c>
      <c r="E14" s="118">
        <v>320</v>
      </c>
      <c r="F14" s="119">
        <f t="shared" si="0"/>
        <v>1280</v>
      </c>
      <c r="G14" s="122">
        <v>4</v>
      </c>
      <c r="H14" s="123">
        <f>G14*E14</f>
        <v>1280</v>
      </c>
      <c r="I14" s="124">
        <f>H14</f>
        <v>1280</v>
      </c>
      <c r="J14" s="124"/>
      <c r="K14" s="125">
        <f>SUM(I14:J14)</f>
        <v>1280</v>
      </c>
      <c r="L14" s="88"/>
      <c r="M14" s="88"/>
      <c r="N14" s="88"/>
      <c r="O14" s="88"/>
    </row>
    <row r="15" spans="1:15" ht="15.75" outlineLevel="2">
      <c r="A15" s="85"/>
      <c r="B15" s="85"/>
      <c r="C15" s="85"/>
      <c r="D15" s="1"/>
      <c r="E15" s="86"/>
      <c r="F15" s="5">
        <f>D15*E15</f>
        <v>0</v>
      </c>
      <c r="G15" s="87"/>
      <c r="H15" s="20">
        <f>G15*E15</f>
        <v>0</v>
      </c>
      <c r="I15" s="88">
        <f>H15</f>
        <v>0</v>
      </c>
      <c r="J15" s="26"/>
      <c r="K15" s="2">
        <f>SUM(I15:J15)</f>
        <v>0</v>
      </c>
      <c r="L15" s="10">
        <v>28310.8</v>
      </c>
      <c r="M15" s="10">
        <v>3554.65</v>
      </c>
      <c r="N15" s="10">
        <v>1259</v>
      </c>
      <c r="O15" s="10">
        <v>1100</v>
      </c>
    </row>
    <row r="16" spans="1:15" s="95" customFormat="1" ht="15.75" outlineLevel="1">
      <c r="A16" s="101" t="s">
        <v>52</v>
      </c>
      <c r="B16" s="90"/>
      <c r="C16" s="91"/>
      <c r="D16" s="90"/>
      <c r="E16" s="92"/>
      <c r="F16" s="93">
        <f>SUBTOTAL(9,F5:F15)</f>
        <v>4193.22</v>
      </c>
      <c r="G16" s="93"/>
      <c r="H16" s="94">
        <f>SUBTOTAL(9,H5:H15)</f>
        <v>2750</v>
      </c>
      <c r="I16" s="94">
        <f>SUBTOTAL(9,I5:I15)</f>
        <v>2750</v>
      </c>
      <c r="J16" s="94">
        <f>SUBTOTAL(9,J5:J8)</f>
        <v>0</v>
      </c>
      <c r="K16" s="93">
        <f>SUBTOTAL(9,K5:K15)</f>
        <v>2750</v>
      </c>
      <c r="L16" s="10">
        <f>SUBTOTAL(9,L15:L15)</f>
        <v>28310.8</v>
      </c>
      <c r="M16" s="10">
        <f>SUBTOTAL(9,M15:M15)</f>
        <v>3554.65</v>
      </c>
      <c r="N16" s="10">
        <f>SUBTOTAL(9,N15:N15)</f>
        <v>1259</v>
      </c>
      <c r="O16" s="10">
        <f>SUBTOTAL(9,O15:O15)</f>
        <v>1100</v>
      </c>
    </row>
    <row r="17" spans="1:15" ht="24.75" customHeight="1" outlineLevel="2">
      <c r="A17" s="85" t="s">
        <v>88</v>
      </c>
      <c r="B17" s="85" t="s">
        <v>89</v>
      </c>
      <c r="C17" s="85" t="s">
        <v>90</v>
      </c>
      <c r="D17" s="1">
        <v>1</v>
      </c>
      <c r="E17" s="86">
        <v>214.99</v>
      </c>
      <c r="F17" s="5">
        <f aca="true" t="shared" si="1" ref="F17:F22">E17*D17</f>
        <v>214.99</v>
      </c>
      <c r="G17" s="137" t="s">
        <v>254</v>
      </c>
      <c r="H17" s="137"/>
      <c r="I17" s="137"/>
      <c r="J17" s="137"/>
      <c r="K17" s="137"/>
      <c r="L17" s="21">
        <v>0</v>
      </c>
      <c r="M17" s="21">
        <v>0</v>
      </c>
      <c r="N17" s="21">
        <v>0</v>
      </c>
      <c r="O17" s="21"/>
    </row>
    <row r="18" spans="1:15" ht="32.25" customHeight="1" outlineLevel="2">
      <c r="A18" s="85" t="s">
        <v>88</v>
      </c>
      <c r="B18" s="85" t="s">
        <v>89</v>
      </c>
      <c r="C18" s="85" t="s">
        <v>91</v>
      </c>
      <c r="D18" s="1">
        <v>1</v>
      </c>
      <c r="E18" s="86">
        <v>20</v>
      </c>
      <c r="F18" s="5">
        <f t="shared" si="1"/>
        <v>20</v>
      </c>
      <c r="G18" s="132"/>
      <c r="H18" s="132"/>
      <c r="I18" s="132"/>
      <c r="J18" s="132"/>
      <c r="K18" s="132"/>
      <c r="L18" s="21">
        <v>0</v>
      </c>
      <c r="M18" s="21">
        <v>0</v>
      </c>
      <c r="N18" s="21">
        <v>0</v>
      </c>
      <c r="O18" s="21"/>
    </row>
    <row r="19" spans="1:15" ht="28.5" customHeight="1" outlineLevel="2">
      <c r="A19" s="85" t="s">
        <v>88</v>
      </c>
      <c r="B19" s="85" t="s">
        <v>89</v>
      </c>
      <c r="C19" s="85" t="s">
        <v>92</v>
      </c>
      <c r="D19" s="1">
        <v>1</v>
      </c>
      <c r="E19" s="86">
        <v>234</v>
      </c>
      <c r="F19" s="5">
        <f t="shared" si="1"/>
        <v>234</v>
      </c>
      <c r="G19" s="132" t="s">
        <v>255</v>
      </c>
      <c r="H19" s="132"/>
      <c r="I19" s="132"/>
      <c r="J19" s="132"/>
      <c r="K19" s="132"/>
      <c r="L19" s="21">
        <v>0</v>
      </c>
      <c r="M19" s="21">
        <v>0</v>
      </c>
      <c r="N19" s="21">
        <v>0</v>
      </c>
      <c r="O19" s="21"/>
    </row>
    <row r="20" spans="1:15" ht="26.25" customHeight="1" outlineLevel="2">
      <c r="A20" s="85" t="s">
        <v>88</v>
      </c>
      <c r="B20" s="85" t="s">
        <v>89</v>
      </c>
      <c r="C20" s="85" t="s">
        <v>91</v>
      </c>
      <c r="D20" s="1">
        <v>1</v>
      </c>
      <c r="E20" s="86">
        <v>50</v>
      </c>
      <c r="F20" s="5">
        <f t="shared" si="1"/>
        <v>50</v>
      </c>
      <c r="G20" s="132"/>
      <c r="H20" s="132"/>
      <c r="I20" s="132"/>
      <c r="J20" s="132"/>
      <c r="K20" s="132"/>
      <c r="L20" s="21">
        <v>0</v>
      </c>
      <c r="M20" s="21">
        <v>0</v>
      </c>
      <c r="N20" s="21">
        <v>0</v>
      </c>
      <c r="O20" s="21"/>
    </row>
    <row r="21" spans="1:15" ht="15.75" outlineLevel="2">
      <c r="A21" s="116" t="s">
        <v>88</v>
      </c>
      <c r="B21" s="117" t="s">
        <v>89</v>
      </c>
      <c r="C21" s="116" t="s">
        <v>93</v>
      </c>
      <c r="D21" s="117">
        <v>1</v>
      </c>
      <c r="E21" s="119">
        <v>299.99</v>
      </c>
      <c r="F21" s="120">
        <f t="shared" si="1"/>
        <v>299.99</v>
      </c>
      <c r="G21" s="120">
        <v>1</v>
      </c>
      <c r="H21" s="123">
        <f>G21*E21</f>
        <v>299.99</v>
      </c>
      <c r="I21" s="126"/>
      <c r="J21" s="120">
        <v>299.99</v>
      </c>
      <c r="K21" s="119">
        <f>SUM(I21:J21)</f>
        <v>299.99</v>
      </c>
      <c r="L21" s="21">
        <v>0</v>
      </c>
      <c r="M21" s="21">
        <v>0</v>
      </c>
      <c r="N21" s="21">
        <v>0</v>
      </c>
      <c r="O21" s="21"/>
    </row>
    <row r="22" spans="1:15" ht="15.75" outlineLevel="2">
      <c r="A22" s="116" t="s">
        <v>88</v>
      </c>
      <c r="B22" s="117" t="s">
        <v>89</v>
      </c>
      <c r="C22" s="116" t="s">
        <v>91</v>
      </c>
      <c r="D22" s="117">
        <v>1</v>
      </c>
      <c r="E22" s="119">
        <v>20</v>
      </c>
      <c r="F22" s="120">
        <f t="shared" si="1"/>
        <v>20</v>
      </c>
      <c r="G22" s="120">
        <v>1</v>
      </c>
      <c r="H22" s="123">
        <f>G22*E22</f>
        <v>20</v>
      </c>
      <c r="I22" s="126"/>
      <c r="J22" s="120">
        <v>20</v>
      </c>
      <c r="K22" s="119">
        <f>SUM(I22:J22)</f>
        <v>20</v>
      </c>
      <c r="L22" s="21">
        <v>0</v>
      </c>
      <c r="M22" s="21">
        <v>0</v>
      </c>
      <c r="N22" s="21">
        <v>0</v>
      </c>
      <c r="O22" s="21"/>
    </row>
    <row r="23" spans="1:15" s="95" customFormat="1" ht="15.75" outlineLevel="1">
      <c r="A23" s="96" t="s">
        <v>17</v>
      </c>
      <c r="B23" s="90"/>
      <c r="C23" s="91"/>
      <c r="D23" s="90"/>
      <c r="E23" s="92"/>
      <c r="F23" s="93">
        <f>SUBTOTAL(9,F17:F22)</f>
        <v>838.98</v>
      </c>
      <c r="G23" s="93"/>
      <c r="H23" s="93">
        <f>SUBTOTAL(9,H17:H22)</f>
        <v>319.99</v>
      </c>
      <c r="I23" s="93">
        <f>SUBTOTAL(9,I17:I22)</f>
        <v>0</v>
      </c>
      <c r="J23" s="93">
        <f>SUBTOTAL(9,J17:J22)</f>
        <v>319.99</v>
      </c>
      <c r="K23" s="93">
        <f>SUBTOTAL(9,K17:K22)</f>
        <v>319.99</v>
      </c>
      <c r="L23" s="10">
        <f>SUBTOTAL(9,L22:L22)</f>
        <v>0</v>
      </c>
      <c r="M23" s="10">
        <f>SUBTOTAL(9,M22:M22)</f>
        <v>0</v>
      </c>
      <c r="N23" s="10">
        <f>SUBTOTAL(9,N22:N22)</f>
        <v>0</v>
      </c>
      <c r="O23" s="10">
        <f>SUBTOTAL(9,O22:O22)</f>
        <v>0</v>
      </c>
    </row>
    <row r="24" spans="1:14" ht="15.75" outlineLevel="1">
      <c r="A24" s="121" t="s">
        <v>30</v>
      </c>
      <c r="B24" s="121" t="s">
        <v>94</v>
      </c>
      <c r="C24" s="116" t="s">
        <v>95</v>
      </c>
      <c r="D24" s="112">
        <v>2</v>
      </c>
      <c r="E24" s="119">
        <v>1599</v>
      </c>
      <c r="F24" s="119">
        <f aca="true" t="shared" si="2" ref="F24:F30">E24*D24</f>
        <v>3198</v>
      </c>
      <c r="G24" s="120">
        <v>2</v>
      </c>
      <c r="H24" s="123">
        <f aca="true" t="shared" si="3" ref="H24:H30">G24*E24</f>
        <v>3198</v>
      </c>
      <c r="I24" s="126"/>
      <c r="J24" s="126">
        <f aca="true" t="shared" si="4" ref="J24:J30">H24</f>
        <v>3198</v>
      </c>
      <c r="K24" s="125">
        <f aca="true" t="shared" si="5" ref="K24:K30">SUM(I24:J24)</f>
        <v>3198</v>
      </c>
      <c r="L24" s="20"/>
      <c r="N24" s="20"/>
    </row>
    <row r="25" spans="1:14" ht="15.75" outlineLevel="1">
      <c r="A25" s="121" t="s">
        <v>30</v>
      </c>
      <c r="B25" s="121" t="s">
        <v>94</v>
      </c>
      <c r="C25" s="116" t="s">
        <v>96</v>
      </c>
      <c r="D25" s="112">
        <v>40</v>
      </c>
      <c r="E25" s="119">
        <v>1195</v>
      </c>
      <c r="F25" s="119">
        <f t="shared" si="2"/>
        <v>47800</v>
      </c>
      <c r="G25" s="120">
        <v>40</v>
      </c>
      <c r="H25" s="123">
        <f t="shared" si="3"/>
        <v>47800</v>
      </c>
      <c r="I25" s="126"/>
      <c r="J25" s="126">
        <f t="shared" si="4"/>
        <v>47800</v>
      </c>
      <c r="K25" s="125">
        <f t="shared" si="5"/>
        <v>47800</v>
      </c>
      <c r="L25" s="20"/>
      <c r="N25" s="20"/>
    </row>
    <row r="26" spans="1:14" ht="15.75" outlineLevel="1">
      <c r="A26" s="121" t="s">
        <v>30</v>
      </c>
      <c r="B26" s="121" t="s">
        <v>94</v>
      </c>
      <c r="C26" s="116" t="s">
        <v>97</v>
      </c>
      <c r="D26" s="112"/>
      <c r="E26" s="119"/>
      <c r="F26" s="119">
        <f t="shared" si="2"/>
        <v>0</v>
      </c>
      <c r="G26" s="120"/>
      <c r="H26" s="123">
        <f t="shared" si="3"/>
        <v>0</v>
      </c>
      <c r="I26" s="126"/>
      <c r="J26" s="126">
        <f t="shared" si="4"/>
        <v>0</v>
      </c>
      <c r="K26" s="125">
        <f t="shared" si="5"/>
        <v>0</v>
      </c>
      <c r="L26" s="20"/>
      <c r="N26" s="20"/>
    </row>
    <row r="27" spans="1:14" ht="15.75" outlineLevel="1">
      <c r="A27" s="121" t="s">
        <v>30</v>
      </c>
      <c r="B27" s="121" t="s">
        <v>94</v>
      </c>
      <c r="C27" s="116" t="s">
        <v>98</v>
      </c>
      <c r="D27" s="112">
        <v>92</v>
      </c>
      <c r="E27" s="119">
        <v>1195</v>
      </c>
      <c r="F27" s="119">
        <f t="shared" si="2"/>
        <v>109940</v>
      </c>
      <c r="G27" s="120">
        <v>40</v>
      </c>
      <c r="H27" s="123">
        <f t="shared" si="3"/>
        <v>47800</v>
      </c>
      <c r="I27" s="126"/>
      <c r="J27" s="126">
        <f t="shared" si="4"/>
        <v>47800</v>
      </c>
      <c r="K27" s="125">
        <f t="shared" si="5"/>
        <v>47800</v>
      </c>
      <c r="L27" s="20"/>
      <c r="N27" s="20"/>
    </row>
    <row r="28" spans="1:14" ht="15.75" outlineLevel="1">
      <c r="A28" s="121" t="s">
        <v>30</v>
      </c>
      <c r="B28" s="121" t="s">
        <v>94</v>
      </c>
      <c r="C28" s="116" t="s">
        <v>99</v>
      </c>
      <c r="D28" s="112"/>
      <c r="E28" s="119"/>
      <c r="F28" s="119">
        <f t="shared" si="2"/>
        <v>0</v>
      </c>
      <c r="G28" s="120"/>
      <c r="H28" s="123">
        <f t="shared" si="3"/>
        <v>0</v>
      </c>
      <c r="I28" s="126"/>
      <c r="J28" s="126">
        <f t="shared" si="4"/>
        <v>0</v>
      </c>
      <c r="K28" s="125">
        <f t="shared" si="5"/>
        <v>0</v>
      </c>
      <c r="L28" s="20"/>
      <c r="N28" s="20"/>
    </row>
    <row r="29" spans="1:14" ht="15.75" outlineLevel="1">
      <c r="A29" s="121" t="s">
        <v>30</v>
      </c>
      <c r="B29" s="121" t="s">
        <v>94</v>
      </c>
      <c r="C29" s="116" t="s">
        <v>100</v>
      </c>
      <c r="D29" s="112">
        <v>4</v>
      </c>
      <c r="E29" s="119">
        <v>1350</v>
      </c>
      <c r="F29" s="119">
        <f t="shared" si="2"/>
        <v>5400</v>
      </c>
      <c r="G29" s="120">
        <v>4</v>
      </c>
      <c r="H29" s="123">
        <f t="shared" si="3"/>
        <v>5400</v>
      </c>
      <c r="I29" s="126"/>
      <c r="J29" s="126">
        <f t="shared" si="4"/>
        <v>5400</v>
      </c>
      <c r="K29" s="125">
        <f t="shared" si="5"/>
        <v>5400</v>
      </c>
      <c r="L29" s="20"/>
      <c r="N29" s="20"/>
    </row>
    <row r="30" spans="1:15" ht="15.75" outlineLevel="2">
      <c r="A30" s="23"/>
      <c r="B30" s="23"/>
      <c r="C30" s="85"/>
      <c r="F30" s="5">
        <f t="shared" si="2"/>
        <v>0</v>
      </c>
      <c r="G30" s="28"/>
      <c r="H30" s="20">
        <f t="shared" si="3"/>
        <v>0</v>
      </c>
      <c r="I30" s="26"/>
      <c r="J30" s="26">
        <f t="shared" si="4"/>
        <v>0</v>
      </c>
      <c r="K30" s="2">
        <f t="shared" si="5"/>
        <v>0</v>
      </c>
      <c r="L30" s="10">
        <v>172288.3</v>
      </c>
      <c r="M30" s="10">
        <v>157355.46</v>
      </c>
      <c r="N30" s="10">
        <v>109669</v>
      </c>
      <c r="O30" s="10">
        <v>109669</v>
      </c>
    </row>
    <row r="31" spans="1:15" s="95" customFormat="1" ht="15.75" outlineLevel="1">
      <c r="A31" s="97" t="s">
        <v>31</v>
      </c>
      <c r="B31" s="90"/>
      <c r="C31" s="91"/>
      <c r="D31" s="90"/>
      <c r="E31" s="92"/>
      <c r="F31" s="93">
        <f>SUBTOTAL(9,F24:F30)</f>
        <v>166338</v>
      </c>
      <c r="G31" s="93"/>
      <c r="H31" s="93">
        <f>SUBTOTAL(9,H24:H30)</f>
        <v>104198</v>
      </c>
      <c r="I31" s="93">
        <f>SUBTOTAL(9,I24:I30)</f>
        <v>0</v>
      </c>
      <c r="J31" s="93">
        <f>SUBTOTAL(9,J24:J30)</f>
        <v>104198</v>
      </c>
      <c r="K31" s="93">
        <f>SUBTOTAL(9,K24:K30)</f>
        <v>104198</v>
      </c>
      <c r="L31" s="10">
        <f>SUBTOTAL(9,L30:L30)</f>
        <v>172288.3</v>
      </c>
      <c r="M31" s="10">
        <f>SUBTOTAL(9,M30:M30)</f>
        <v>157355.46</v>
      </c>
      <c r="N31" s="10">
        <f>SUBTOTAL(9,N30:N30)</f>
        <v>109669</v>
      </c>
      <c r="O31" s="10">
        <f>SUBTOTAL(9,O30:O30)</f>
        <v>109669</v>
      </c>
    </row>
    <row r="32" spans="1:14" ht="42" customHeight="1" outlineLevel="1">
      <c r="A32" s="23" t="s">
        <v>101</v>
      </c>
      <c r="B32" s="23" t="s">
        <v>102</v>
      </c>
      <c r="C32" s="85" t="s">
        <v>103</v>
      </c>
      <c r="D32" s="3">
        <v>4</v>
      </c>
      <c r="E32" s="5">
        <v>699</v>
      </c>
      <c r="F32" s="5">
        <f>E32*D32</f>
        <v>2796</v>
      </c>
      <c r="G32" s="137" t="s">
        <v>246</v>
      </c>
      <c r="H32" s="138"/>
      <c r="I32" s="138"/>
      <c r="J32" s="138"/>
      <c r="K32" s="138"/>
      <c r="L32" s="20"/>
      <c r="N32" s="20"/>
    </row>
    <row r="33" spans="6:15" ht="15.75" outlineLevel="2">
      <c r="F33" s="5">
        <f>E33*D33</f>
        <v>0</v>
      </c>
      <c r="K33" s="5"/>
      <c r="L33" s="10">
        <v>0</v>
      </c>
      <c r="M33" s="10">
        <v>0</v>
      </c>
      <c r="N33" s="10">
        <v>4400</v>
      </c>
      <c r="O33" s="10">
        <v>3300</v>
      </c>
    </row>
    <row r="34" spans="1:15" s="95" customFormat="1" ht="15.75" outlineLevel="1">
      <c r="A34" s="89" t="s">
        <v>56</v>
      </c>
      <c r="B34" s="90"/>
      <c r="C34" s="90"/>
      <c r="D34" s="90"/>
      <c r="E34" s="92"/>
      <c r="F34" s="93">
        <f>SUBTOTAL(9,F32:F33)</f>
        <v>2796</v>
      </c>
      <c r="G34" s="93"/>
      <c r="H34" s="93">
        <f>SUBTOTAL(9,H32:H33)</f>
        <v>0</v>
      </c>
      <c r="I34" s="93">
        <f>SUBTOTAL(9,I32:I33)</f>
        <v>0</v>
      </c>
      <c r="J34" s="93">
        <f>SUBTOTAL(9,J32:J33)</f>
        <v>0</v>
      </c>
      <c r="K34" s="93">
        <f>SUBTOTAL(9,K32:K33)</f>
        <v>0</v>
      </c>
      <c r="L34" s="10">
        <f>SUBTOTAL(9,L33:L33)</f>
        <v>0</v>
      </c>
      <c r="M34" s="10">
        <f>SUBTOTAL(9,M33:M33)</f>
        <v>0</v>
      </c>
      <c r="N34" s="10">
        <f>SUBTOTAL(9,N33:N33)</f>
        <v>4400</v>
      </c>
      <c r="O34" s="10">
        <f>SUBTOTAL(9,O33:O33)</f>
        <v>3300</v>
      </c>
    </row>
    <row r="35" spans="1:11" ht="31.5" outlineLevel="2">
      <c r="A35" s="117" t="s">
        <v>193</v>
      </c>
      <c r="B35" s="117" t="s">
        <v>194</v>
      </c>
      <c r="C35" s="117" t="s">
        <v>208</v>
      </c>
      <c r="D35" s="117">
        <v>1</v>
      </c>
      <c r="E35" s="119">
        <v>2000</v>
      </c>
      <c r="F35" s="120">
        <f aca="true" t="shared" si="6" ref="F35:F51">D35*E35</f>
        <v>2000</v>
      </c>
      <c r="G35" s="119">
        <v>1</v>
      </c>
      <c r="H35" s="123">
        <f aca="true" t="shared" si="7" ref="H35:H51">G35*E35</f>
        <v>2000</v>
      </c>
      <c r="I35" s="120"/>
      <c r="J35" s="120">
        <f>H35</f>
        <v>2000</v>
      </c>
      <c r="K35" s="119">
        <f aca="true" t="shared" si="8" ref="K35:K51">SUM(I35:J35)</f>
        <v>2000</v>
      </c>
    </row>
    <row r="36" spans="1:11" ht="31.5" outlineLevel="2">
      <c r="A36" s="117" t="s">
        <v>193</v>
      </c>
      <c r="B36" s="117" t="s">
        <v>194</v>
      </c>
      <c r="C36" s="117" t="s">
        <v>195</v>
      </c>
      <c r="D36" s="117">
        <v>6</v>
      </c>
      <c r="E36" s="119">
        <v>600</v>
      </c>
      <c r="F36" s="120">
        <f t="shared" si="6"/>
        <v>3600</v>
      </c>
      <c r="G36" s="119">
        <v>6</v>
      </c>
      <c r="H36" s="123">
        <f t="shared" si="7"/>
        <v>3600</v>
      </c>
      <c r="I36" s="120"/>
      <c r="J36" s="120">
        <f>H36</f>
        <v>3600</v>
      </c>
      <c r="K36" s="119">
        <f t="shared" si="8"/>
        <v>3600</v>
      </c>
    </row>
    <row r="37" spans="1:11" ht="31.5" outlineLevel="2">
      <c r="A37" s="1" t="s">
        <v>193</v>
      </c>
      <c r="B37" s="1" t="s">
        <v>194</v>
      </c>
      <c r="C37" s="1" t="s">
        <v>252</v>
      </c>
      <c r="D37" s="1">
        <v>6</v>
      </c>
      <c r="E37" s="5">
        <v>600</v>
      </c>
      <c r="F37" s="28">
        <f t="shared" si="6"/>
        <v>3600</v>
      </c>
      <c r="H37" s="20">
        <f t="shared" si="7"/>
        <v>0</v>
      </c>
      <c r="J37" s="28">
        <f>H37</f>
        <v>0</v>
      </c>
      <c r="K37" s="5">
        <f t="shared" si="8"/>
        <v>0</v>
      </c>
    </row>
    <row r="38" spans="1:11" ht="31.5" outlineLevel="2">
      <c r="A38" s="117" t="s">
        <v>193</v>
      </c>
      <c r="B38" s="117" t="s">
        <v>194</v>
      </c>
      <c r="C38" s="117" t="s">
        <v>196</v>
      </c>
      <c r="D38" s="117">
        <v>1</v>
      </c>
      <c r="E38" s="119">
        <v>2584.29</v>
      </c>
      <c r="F38" s="120">
        <f t="shared" si="6"/>
        <v>2584.29</v>
      </c>
      <c r="G38" s="119">
        <v>1</v>
      </c>
      <c r="H38" s="123">
        <f t="shared" si="7"/>
        <v>2584.29</v>
      </c>
      <c r="I38" s="120">
        <f>H38</f>
        <v>2584.29</v>
      </c>
      <c r="J38" s="120"/>
      <c r="K38" s="119">
        <f t="shared" si="8"/>
        <v>2584.29</v>
      </c>
    </row>
    <row r="39" spans="1:11" ht="31.5" outlineLevel="2">
      <c r="A39" s="117" t="s">
        <v>193</v>
      </c>
      <c r="B39" s="117" t="s">
        <v>194</v>
      </c>
      <c r="C39" s="117" t="s">
        <v>197</v>
      </c>
      <c r="D39" s="117">
        <v>1</v>
      </c>
      <c r="E39" s="119">
        <v>6440</v>
      </c>
      <c r="F39" s="120">
        <f t="shared" si="6"/>
        <v>6440</v>
      </c>
      <c r="G39" s="119">
        <v>1</v>
      </c>
      <c r="H39" s="123">
        <f t="shared" si="7"/>
        <v>6440</v>
      </c>
      <c r="I39" s="120">
        <f>H39</f>
        <v>6440</v>
      </c>
      <c r="J39" s="120"/>
      <c r="K39" s="119">
        <f t="shared" si="8"/>
        <v>6440</v>
      </c>
    </row>
    <row r="40" spans="1:11" ht="31.5" outlineLevel="2">
      <c r="A40" s="1" t="s">
        <v>193</v>
      </c>
      <c r="B40" s="1" t="s">
        <v>194</v>
      </c>
      <c r="C40" s="1" t="s">
        <v>253</v>
      </c>
      <c r="D40" s="1">
        <v>1</v>
      </c>
      <c r="E40" s="5">
        <v>15000</v>
      </c>
      <c r="F40" s="28">
        <f t="shared" si="6"/>
        <v>15000</v>
      </c>
      <c r="G40" s="5">
        <v>1</v>
      </c>
      <c r="H40" s="20">
        <f t="shared" si="7"/>
        <v>15000</v>
      </c>
      <c r="I40" s="28">
        <f>H40</f>
        <v>15000</v>
      </c>
      <c r="K40" s="5">
        <f t="shared" si="8"/>
        <v>15000</v>
      </c>
    </row>
    <row r="41" spans="1:11" ht="31.5" outlineLevel="2">
      <c r="A41" s="1" t="s">
        <v>193</v>
      </c>
      <c r="B41" s="1" t="s">
        <v>194</v>
      </c>
      <c r="C41" s="1" t="s">
        <v>198</v>
      </c>
      <c r="D41" s="1">
        <v>1</v>
      </c>
      <c r="E41" s="5">
        <v>2650</v>
      </c>
      <c r="F41" s="28">
        <f t="shared" si="6"/>
        <v>2650</v>
      </c>
      <c r="H41" s="20">
        <f t="shared" si="7"/>
        <v>0</v>
      </c>
      <c r="K41" s="5"/>
    </row>
    <row r="42" spans="1:11" ht="31.5" outlineLevel="2">
      <c r="A42" s="1" t="s">
        <v>193</v>
      </c>
      <c r="B42" s="1" t="s">
        <v>194</v>
      </c>
      <c r="C42" s="1" t="s">
        <v>199</v>
      </c>
      <c r="D42" s="1">
        <v>1</v>
      </c>
      <c r="E42" s="5">
        <v>15000</v>
      </c>
      <c r="F42" s="28">
        <f t="shared" si="6"/>
        <v>15000</v>
      </c>
      <c r="H42" s="20">
        <f t="shared" si="7"/>
        <v>0</v>
      </c>
      <c r="K42" s="5"/>
    </row>
    <row r="43" spans="1:11" ht="31.5" outlineLevel="2">
      <c r="A43" s="1" t="s">
        <v>193</v>
      </c>
      <c r="B43" s="1" t="s">
        <v>194</v>
      </c>
      <c r="C43" s="1" t="s">
        <v>200</v>
      </c>
      <c r="D43" s="1">
        <v>1</v>
      </c>
      <c r="E43" s="5">
        <v>1500</v>
      </c>
      <c r="F43" s="28">
        <f t="shared" si="6"/>
        <v>1500</v>
      </c>
      <c r="H43" s="20">
        <f t="shared" si="7"/>
        <v>0</v>
      </c>
      <c r="K43" s="5"/>
    </row>
    <row r="44" spans="1:11" ht="31.5" outlineLevel="2">
      <c r="A44" s="1" t="s">
        <v>193</v>
      </c>
      <c r="B44" s="1" t="s">
        <v>194</v>
      </c>
      <c r="C44" s="1" t="s">
        <v>201</v>
      </c>
      <c r="D44" s="1">
        <v>1</v>
      </c>
      <c r="E44" s="5">
        <v>75510</v>
      </c>
      <c r="F44" s="28">
        <f t="shared" si="6"/>
        <v>75510</v>
      </c>
      <c r="H44" s="20">
        <f t="shared" si="7"/>
        <v>0</v>
      </c>
      <c r="K44" s="5"/>
    </row>
    <row r="45" spans="1:11" ht="31.5" outlineLevel="2">
      <c r="A45" s="1" t="s">
        <v>193</v>
      </c>
      <c r="B45" s="1" t="s">
        <v>194</v>
      </c>
      <c r="C45" s="1" t="s">
        <v>202</v>
      </c>
      <c r="D45" s="1">
        <v>6</v>
      </c>
      <c r="E45" s="5">
        <v>2599</v>
      </c>
      <c r="F45" s="28">
        <f t="shared" si="6"/>
        <v>15594</v>
      </c>
      <c r="G45" s="28"/>
      <c r="H45" s="20">
        <f t="shared" si="7"/>
        <v>0</v>
      </c>
      <c r="I45" s="28">
        <f>H45</f>
        <v>0</v>
      </c>
      <c r="K45" s="5">
        <f t="shared" si="8"/>
        <v>0</v>
      </c>
    </row>
    <row r="46" spans="1:11" ht="31.5" outlineLevel="2">
      <c r="A46" s="1" t="s">
        <v>193</v>
      </c>
      <c r="B46" s="1" t="s">
        <v>194</v>
      </c>
      <c r="C46" s="1" t="s">
        <v>203</v>
      </c>
      <c r="D46" s="1">
        <v>2</v>
      </c>
      <c r="E46" s="5">
        <v>3009</v>
      </c>
      <c r="F46" s="28">
        <f t="shared" si="6"/>
        <v>6018</v>
      </c>
      <c r="H46" s="20">
        <f t="shared" si="7"/>
        <v>0</v>
      </c>
      <c r="K46" s="5">
        <f t="shared" si="8"/>
        <v>0</v>
      </c>
    </row>
    <row r="47" spans="1:11" ht="31.5" outlineLevel="2">
      <c r="A47" s="1" t="s">
        <v>193</v>
      </c>
      <c r="B47" s="1" t="s">
        <v>194</v>
      </c>
      <c r="C47" s="1" t="s">
        <v>204</v>
      </c>
      <c r="D47" s="1">
        <v>1</v>
      </c>
      <c r="E47" s="5">
        <v>16790</v>
      </c>
      <c r="F47" s="28">
        <f t="shared" si="6"/>
        <v>16790</v>
      </c>
      <c r="G47" s="28"/>
      <c r="H47" s="20">
        <f t="shared" si="7"/>
        <v>0</v>
      </c>
      <c r="I47" s="28">
        <f>H47</f>
        <v>0</v>
      </c>
      <c r="K47" s="5">
        <f t="shared" si="8"/>
        <v>0</v>
      </c>
    </row>
    <row r="48" spans="1:16" ht="31.5" outlineLevel="2">
      <c r="A48" s="1" t="s">
        <v>193</v>
      </c>
      <c r="B48" s="1" t="s">
        <v>194</v>
      </c>
      <c r="C48" s="1" t="s">
        <v>205</v>
      </c>
      <c r="D48" s="1">
        <v>1</v>
      </c>
      <c r="E48" s="5">
        <v>16790</v>
      </c>
      <c r="F48" s="28">
        <f t="shared" si="6"/>
        <v>16790</v>
      </c>
      <c r="H48" s="20">
        <f t="shared" si="7"/>
        <v>0</v>
      </c>
      <c r="K48" s="5">
        <f t="shared" si="8"/>
        <v>0</v>
      </c>
      <c r="P48" s="23"/>
    </row>
    <row r="49" spans="1:11" ht="31.5" outlineLevel="2">
      <c r="A49" s="1" t="s">
        <v>193</v>
      </c>
      <c r="B49" s="1" t="s">
        <v>194</v>
      </c>
      <c r="C49" s="1" t="s">
        <v>206</v>
      </c>
      <c r="D49" s="1">
        <v>6</v>
      </c>
      <c r="E49" s="5">
        <v>780</v>
      </c>
      <c r="F49" s="28">
        <f t="shared" si="6"/>
        <v>4680</v>
      </c>
      <c r="H49" s="20">
        <f t="shared" si="7"/>
        <v>0</v>
      </c>
      <c r="K49" s="5">
        <f t="shared" si="8"/>
        <v>0</v>
      </c>
    </row>
    <row r="50" spans="1:11" ht="31.5" outlineLevel="2">
      <c r="A50" s="1" t="s">
        <v>193</v>
      </c>
      <c r="B50" s="1" t="s">
        <v>194</v>
      </c>
      <c r="C50" s="1" t="s">
        <v>207</v>
      </c>
      <c r="D50" s="1">
        <v>1</v>
      </c>
      <c r="E50" s="5">
        <v>3500</v>
      </c>
      <c r="F50" s="28">
        <f t="shared" si="6"/>
        <v>3500</v>
      </c>
      <c r="H50" s="20">
        <f t="shared" si="7"/>
        <v>0</v>
      </c>
      <c r="K50" s="5">
        <f t="shared" si="8"/>
        <v>0</v>
      </c>
    </row>
    <row r="51" spans="1:15" ht="15.75" outlineLevel="2">
      <c r="A51" s="85"/>
      <c r="B51" s="1"/>
      <c r="C51" s="23"/>
      <c r="D51" s="22"/>
      <c r="F51" s="28">
        <f t="shared" si="6"/>
        <v>0</v>
      </c>
      <c r="H51" s="20">
        <f t="shared" si="7"/>
        <v>0</v>
      </c>
      <c r="I51" s="28">
        <f>H51</f>
        <v>0</v>
      </c>
      <c r="K51" s="5">
        <f t="shared" si="8"/>
        <v>0</v>
      </c>
      <c r="L51" s="10">
        <v>151415.38</v>
      </c>
      <c r="M51" s="10">
        <v>18422.38</v>
      </c>
      <c r="N51" s="10">
        <v>94219.97</v>
      </c>
      <c r="O51" s="10">
        <v>42990</v>
      </c>
    </row>
    <row r="52" spans="1:15" s="95" customFormat="1" ht="15.75" outlineLevel="1">
      <c r="A52" s="89" t="s">
        <v>55</v>
      </c>
      <c r="B52" s="90"/>
      <c r="C52" s="90"/>
      <c r="D52" s="90"/>
      <c r="E52" s="92"/>
      <c r="F52" s="93">
        <f>SUBTOTAL(9,F35:F51)</f>
        <v>191256.29</v>
      </c>
      <c r="G52" s="93"/>
      <c r="H52" s="93">
        <f>SUBTOTAL(9,H35:H51)</f>
        <v>29624.29</v>
      </c>
      <c r="I52" s="93">
        <f>SUBTOTAL(9,I35:I51)</f>
        <v>24024.29</v>
      </c>
      <c r="J52" s="93">
        <f>SUBTOTAL(9,J35:J50)</f>
        <v>5600</v>
      </c>
      <c r="K52" s="93">
        <f>SUBTOTAL(9,K35:K51)</f>
        <v>29624.29</v>
      </c>
      <c r="L52" s="10">
        <f>SUBTOTAL(9,L35:L51)</f>
        <v>151415.38</v>
      </c>
      <c r="M52" s="10">
        <f>SUBTOTAL(9,M35:M51)</f>
        <v>18422.38</v>
      </c>
      <c r="N52" s="10">
        <f>SUBTOTAL(9,N35:N51)</f>
        <v>94219.97</v>
      </c>
      <c r="O52" s="10">
        <f>SUBTOTAL(9,O35:O51)</f>
        <v>42990</v>
      </c>
    </row>
    <row r="53" spans="1:16" ht="15.75" outlineLevel="2">
      <c r="A53" s="121" t="s">
        <v>149</v>
      </c>
      <c r="B53" s="121" t="s">
        <v>150</v>
      </c>
      <c r="C53" s="121" t="s">
        <v>110</v>
      </c>
      <c r="D53" s="112">
        <v>10</v>
      </c>
      <c r="E53" s="119">
        <v>2.95</v>
      </c>
      <c r="F53" s="119">
        <f aca="true" t="shared" si="9" ref="F53:F63">E53*D53</f>
        <v>29.5</v>
      </c>
      <c r="G53" s="119">
        <v>10</v>
      </c>
      <c r="H53" s="123">
        <f aca="true" t="shared" si="10" ref="H53:H91">G53*E53</f>
        <v>29.5</v>
      </c>
      <c r="I53" s="120">
        <f>H53</f>
        <v>29.5</v>
      </c>
      <c r="J53" s="120"/>
      <c r="K53" s="119">
        <f aca="true" t="shared" si="11" ref="K53:K63">SUM(I53:J53)</f>
        <v>29.5</v>
      </c>
      <c r="P53" s="23"/>
    </row>
    <row r="54" spans="1:16" ht="15.75" outlineLevel="2">
      <c r="A54" s="121" t="s">
        <v>149</v>
      </c>
      <c r="B54" s="121" t="s">
        <v>150</v>
      </c>
      <c r="C54" s="121" t="s">
        <v>111</v>
      </c>
      <c r="D54" s="112">
        <v>1</v>
      </c>
      <c r="E54" s="119">
        <v>165.95</v>
      </c>
      <c r="F54" s="120">
        <f t="shared" si="9"/>
        <v>165.95</v>
      </c>
      <c r="G54" s="112">
        <v>1</v>
      </c>
      <c r="H54" s="123">
        <f t="shared" si="10"/>
        <v>165.95</v>
      </c>
      <c r="I54" s="120">
        <f aca="true" t="shared" si="12" ref="I54:I91">H54</f>
        <v>165.95</v>
      </c>
      <c r="J54" s="120"/>
      <c r="K54" s="119">
        <f t="shared" si="11"/>
        <v>165.95</v>
      </c>
      <c r="P54" s="23"/>
    </row>
    <row r="55" spans="1:16" ht="15.75" outlineLevel="2">
      <c r="A55" s="121" t="s">
        <v>149</v>
      </c>
      <c r="B55" s="121" t="s">
        <v>150</v>
      </c>
      <c r="C55" s="121" t="s">
        <v>112</v>
      </c>
      <c r="D55" s="112">
        <v>1</v>
      </c>
      <c r="E55" s="119">
        <v>181.95</v>
      </c>
      <c r="F55" s="120">
        <f t="shared" si="9"/>
        <v>181.95</v>
      </c>
      <c r="G55" s="112">
        <v>1</v>
      </c>
      <c r="H55" s="123">
        <f t="shared" si="10"/>
        <v>181.95</v>
      </c>
      <c r="I55" s="120">
        <f t="shared" si="12"/>
        <v>181.95</v>
      </c>
      <c r="J55" s="120"/>
      <c r="K55" s="119">
        <f t="shared" si="11"/>
        <v>181.95</v>
      </c>
      <c r="P55" s="23"/>
    </row>
    <row r="56" spans="1:16" ht="15.75" outlineLevel="2">
      <c r="A56" s="121" t="s">
        <v>149</v>
      </c>
      <c r="B56" s="121" t="s">
        <v>150</v>
      </c>
      <c r="C56" s="121" t="s">
        <v>113</v>
      </c>
      <c r="D56" s="112">
        <v>4</v>
      </c>
      <c r="E56" s="119">
        <v>37.95</v>
      </c>
      <c r="F56" s="120">
        <f t="shared" si="9"/>
        <v>151.8</v>
      </c>
      <c r="G56" s="112">
        <v>4</v>
      </c>
      <c r="H56" s="123">
        <f t="shared" si="10"/>
        <v>151.8</v>
      </c>
      <c r="I56" s="120">
        <f t="shared" si="12"/>
        <v>151.8</v>
      </c>
      <c r="J56" s="120"/>
      <c r="K56" s="119">
        <f t="shared" si="11"/>
        <v>151.8</v>
      </c>
      <c r="P56" s="23"/>
    </row>
    <row r="57" spans="1:16" ht="15.75" outlineLevel="2">
      <c r="A57" s="121" t="s">
        <v>149</v>
      </c>
      <c r="B57" s="121" t="s">
        <v>150</v>
      </c>
      <c r="C57" s="121" t="s">
        <v>114</v>
      </c>
      <c r="D57" s="112">
        <v>4</v>
      </c>
      <c r="E57" s="119">
        <v>37.95</v>
      </c>
      <c r="F57" s="120">
        <f t="shared" si="9"/>
        <v>151.8</v>
      </c>
      <c r="G57" s="112">
        <v>4</v>
      </c>
      <c r="H57" s="123">
        <f t="shared" si="10"/>
        <v>151.8</v>
      </c>
      <c r="I57" s="120">
        <f t="shared" si="12"/>
        <v>151.8</v>
      </c>
      <c r="J57" s="120"/>
      <c r="K57" s="119">
        <f t="shared" si="11"/>
        <v>151.8</v>
      </c>
      <c r="P57" s="23"/>
    </row>
    <row r="58" spans="1:16" ht="15.75" outlineLevel="2">
      <c r="A58" s="121" t="s">
        <v>149</v>
      </c>
      <c r="B58" s="121" t="s">
        <v>150</v>
      </c>
      <c r="C58" s="121" t="s">
        <v>115</v>
      </c>
      <c r="D58" s="112">
        <v>1</v>
      </c>
      <c r="E58" s="119">
        <v>37.95</v>
      </c>
      <c r="F58" s="120">
        <f t="shared" si="9"/>
        <v>37.95</v>
      </c>
      <c r="G58" s="112">
        <v>1</v>
      </c>
      <c r="H58" s="123">
        <f t="shared" si="10"/>
        <v>37.95</v>
      </c>
      <c r="I58" s="120">
        <f t="shared" si="12"/>
        <v>37.95</v>
      </c>
      <c r="J58" s="120"/>
      <c r="K58" s="119">
        <f t="shared" si="11"/>
        <v>37.95</v>
      </c>
      <c r="P58" s="23"/>
    </row>
    <row r="59" spans="1:16" ht="15.75" outlineLevel="2">
      <c r="A59" s="121" t="s">
        <v>149</v>
      </c>
      <c r="B59" s="121" t="s">
        <v>150</v>
      </c>
      <c r="C59" s="121" t="s">
        <v>116</v>
      </c>
      <c r="D59" s="112">
        <v>1</v>
      </c>
      <c r="E59" s="119">
        <v>13.95</v>
      </c>
      <c r="F59" s="120">
        <f t="shared" si="9"/>
        <v>13.95</v>
      </c>
      <c r="G59" s="112">
        <v>1</v>
      </c>
      <c r="H59" s="123">
        <f t="shared" si="10"/>
        <v>13.95</v>
      </c>
      <c r="I59" s="120">
        <f t="shared" si="12"/>
        <v>13.95</v>
      </c>
      <c r="J59" s="120"/>
      <c r="K59" s="119">
        <f t="shared" si="11"/>
        <v>13.95</v>
      </c>
      <c r="P59" s="23"/>
    </row>
    <row r="60" spans="1:16" ht="15.75" outlineLevel="2">
      <c r="A60" s="121" t="s">
        <v>149</v>
      </c>
      <c r="B60" s="121" t="s">
        <v>150</v>
      </c>
      <c r="C60" s="121" t="s">
        <v>117</v>
      </c>
      <c r="D60" s="112">
        <v>3</v>
      </c>
      <c r="E60" s="119">
        <v>13.25</v>
      </c>
      <c r="F60" s="120">
        <f t="shared" si="9"/>
        <v>39.75</v>
      </c>
      <c r="G60" s="112">
        <v>3</v>
      </c>
      <c r="H60" s="123">
        <f t="shared" si="10"/>
        <v>39.75</v>
      </c>
      <c r="I60" s="120">
        <f t="shared" si="12"/>
        <v>39.75</v>
      </c>
      <c r="J60" s="120"/>
      <c r="K60" s="119">
        <f t="shared" si="11"/>
        <v>39.75</v>
      </c>
      <c r="P60" s="23"/>
    </row>
    <row r="61" spans="1:16" ht="15.75" outlineLevel="2">
      <c r="A61" s="121" t="s">
        <v>149</v>
      </c>
      <c r="B61" s="121" t="s">
        <v>150</v>
      </c>
      <c r="C61" s="121" t="s">
        <v>118</v>
      </c>
      <c r="D61" s="112">
        <v>2</v>
      </c>
      <c r="E61" s="119">
        <v>23.5</v>
      </c>
      <c r="F61" s="120">
        <f t="shared" si="9"/>
        <v>47</v>
      </c>
      <c r="G61" s="112">
        <v>2</v>
      </c>
      <c r="H61" s="123">
        <f t="shared" si="10"/>
        <v>47</v>
      </c>
      <c r="I61" s="120">
        <f t="shared" si="12"/>
        <v>47</v>
      </c>
      <c r="J61" s="120"/>
      <c r="K61" s="119">
        <f t="shared" si="11"/>
        <v>47</v>
      </c>
      <c r="P61" s="23"/>
    </row>
    <row r="62" spans="1:16" ht="15.75" outlineLevel="2">
      <c r="A62" s="121" t="s">
        <v>149</v>
      </c>
      <c r="B62" s="121" t="s">
        <v>150</v>
      </c>
      <c r="C62" s="121" t="s">
        <v>119</v>
      </c>
      <c r="D62" s="112">
        <v>3</v>
      </c>
      <c r="E62" s="119">
        <v>5.95</v>
      </c>
      <c r="F62" s="120">
        <f t="shared" si="9"/>
        <v>17.85</v>
      </c>
      <c r="G62" s="112">
        <v>3</v>
      </c>
      <c r="H62" s="123">
        <f t="shared" si="10"/>
        <v>17.85</v>
      </c>
      <c r="I62" s="120">
        <f t="shared" si="12"/>
        <v>17.85</v>
      </c>
      <c r="J62" s="120"/>
      <c r="K62" s="119">
        <f t="shared" si="11"/>
        <v>17.85</v>
      </c>
      <c r="P62" s="23"/>
    </row>
    <row r="63" spans="1:16" ht="15.75" outlineLevel="2">
      <c r="A63" s="121" t="s">
        <v>149</v>
      </c>
      <c r="B63" s="121" t="s">
        <v>150</v>
      </c>
      <c r="C63" s="121" t="s">
        <v>120</v>
      </c>
      <c r="D63" s="112">
        <v>3</v>
      </c>
      <c r="E63" s="119">
        <v>5.95</v>
      </c>
      <c r="F63" s="120">
        <f t="shared" si="9"/>
        <v>17.85</v>
      </c>
      <c r="G63" s="112">
        <v>3</v>
      </c>
      <c r="H63" s="123">
        <f t="shared" si="10"/>
        <v>17.85</v>
      </c>
      <c r="I63" s="120">
        <f t="shared" si="12"/>
        <v>17.85</v>
      </c>
      <c r="J63" s="120"/>
      <c r="K63" s="119">
        <f t="shared" si="11"/>
        <v>17.85</v>
      </c>
      <c r="P63" s="23"/>
    </row>
    <row r="64" spans="1:16" ht="15.75" outlineLevel="2">
      <c r="A64" s="121" t="s">
        <v>149</v>
      </c>
      <c r="B64" s="121" t="s">
        <v>150</v>
      </c>
      <c r="C64" s="121" t="s">
        <v>121</v>
      </c>
      <c r="D64" s="112">
        <v>1</v>
      </c>
      <c r="E64" s="119">
        <v>249.95</v>
      </c>
      <c r="F64" s="120">
        <f aca="true" t="shared" si="13" ref="F64:F81">E64*D64</f>
        <v>249.95</v>
      </c>
      <c r="G64" s="112">
        <v>1</v>
      </c>
      <c r="H64" s="123">
        <f t="shared" si="10"/>
        <v>249.95</v>
      </c>
      <c r="I64" s="120">
        <f t="shared" si="12"/>
        <v>249.95</v>
      </c>
      <c r="J64" s="120"/>
      <c r="K64" s="119">
        <f aca="true" t="shared" si="14" ref="K64:K81">SUM(I64:J64)</f>
        <v>249.95</v>
      </c>
      <c r="P64" s="23"/>
    </row>
    <row r="65" spans="1:16" ht="15.75" outlineLevel="2">
      <c r="A65" s="121" t="s">
        <v>149</v>
      </c>
      <c r="B65" s="121" t="s">
        <v>150</v>
      </c>
      <c r="C65" s="121" t="s">
        <v>122</v>
      </c>
      <c r="D65" s="112">
        <v>1</v>
      </c>
      <c r="E65" s="119">
        <v>31.95</v>
      </c>
      <c r="F65" s="120">
        <f t="shared" si="13"/>
        <v>31.95</v>
      </c>
      <c r="G65" s="112">
        <v>1</v>
      </c>
      <c r="H65" s="123">
        <f t="shared" si="10"/>
        <v>31.95</v>
      </c>
      <c r="I65" s="120">
        <f t="shared" si="12"/>
        <v>31.95</v>
      </c>
      <c r="J65" s="120"/>
      <c r="K65" s="119">
        <f t="shared" si="14"/>
        <v>31.95</v>
      </c>
      <c r="P65" s="23"/>
    </row>
    <row r="66" spans="1:16" ht="15.75" outlineLevel="2">
      <c r="A66" s="121" t="s">
        <v>149</v>
      </c>
      <c r="B66" s="121" t="s">
        <v>150</v>
      </c>
      <c r="C66" s="121" t="s">
        <v>123</v>
      </c>
      <c r="D66" s="112">
        <v>2</v>
      </c>
      <c r="E66" s="119">
        <v>37.5</v>
      </c>
      <c r="F66" s="120">
        <f t="shared" si="13"/>
        <v>75</v>
      </c>
      <c r="G66" s="112">
        <v>2</v>
      </c>
      <c r="H66" s="123">
        <f t="shared" si="10"/>
        <v>75</v>
      </c>
      <c r="I66" s="120">
        <f t="shared" si="12"/>
        <v>75</v>
      </c>
      <c r="J66" s="120"/>
      <c r="K66" s="119">
        <f t="shared" si="14"/>
        <v>75</v>
      </c>
      <c r="P66" s="23"/>
    </row>
    <row r="67" spans="1:16" ht="15.75" outlineLevel="2">
      <c r="A67" s="121" t="s">
        <v>149</v>
      </c>
      <c r="B67" s="121" t="s">
        <v>150</v>
      </c>
      <c r="C67" s="121" t="s">
        <v>124</v>
      </c>
      <c r="D67" s="112">
        <v>1</v>
      </c>
      <c r="E67" s="119">
        <v>99.5</v>
      </c>
      <c r="F67" s="120">
        <f t="shared" si="13"/>
        <v>99.5</v>
      </c>
      <c r="G67" s="112">
        <v>1</v>
      </c>
      <c r="H67" s="123">
        <f t="shared" si="10"/>
        <v>99.5</v>
      </c>
      <c r="I67" s="120">
        <f t="shared" si="12"/>
        <v>99.5</v>
      </c>
      <c r="J67" s="120"/>
      <c r="K67" s="119">
        <f t="shared" si="14"/>
        <v>99.5</v>
      </c>
      <c r="P67" s="23"/>
    </row>
    <row r="68" spans="1:16" ht="15.75" outlineLevel="2">
      <c r="A68" s="121" t="s">
        <v>149</v>
      </c>
      <c r="B68" s="121" t="s">
        <v>150</v>
      </c>
      <c r="C68" s="121" t="s">
        <v>125</v>
      </c>
      <c r="D68" s="112">
        <v>1</v>
      </c>
      <c r="E68" s="119">
        <v>52.95</v>
      </c>
      <c r="F68" s="120">
        <f t="shared" si="13"/>
        <v>52.95</v>
      </c>
      <c r="G68" s="112">
        <v>1</v>
      </c>
      <c r="H68" s="123">
        <f t="shared" si="10"/>
        <v>52.95</v>
      </c>
      <c r="I68" s="120">
        <f t="shared" si="12"/>
        <v>52.95</v>
      </c>
      <c r="J68" s="120"/>
      <c r="K68" s="119">
        <f t="shared" si="14"/>
        <v>52.95</v>
      </c>
      <c r="P68" s="23"/>
    </row>
    <row r="69" spans="1:16" ht="15.75" outlineLevel="2">
      <c r="A69" s="121" t="s">
        <v>149</v>
      </c>
      <c r="B69" s="121" t="s">
        <v>150</v>
      </c>
      <c r="C69" s="121" t="s">
        <v>126</v>
      </c>
      <c r="D69" s="112">
        <v>3</v>
      </c>
      <c r="E69" s="119">
        <v>13.95</v>
      </c>
      <c r="F69" s="120">
        <f t="shared" si="13"/>
        <v>41.849999999999994</v>
      </c>
      <c r="G69" s="112">
        <v>3</v>
      </c>
      <c r="H69" s="123">
        <f t="shared" si="10"/>
        <v>41.849999999999994</v>
      </c>
      <c r="I69" s="120">
        <f t="shared" si="12"/>
        <v>41.849999999999994</v>
      </c>
      <c r="J69" s="120"/>
      <c r="K69" s="119">
        <f t="shared" si="14"/>
        <v>41.849999999999994</v>
      </c>
      <c r="P69" s="23"/>
    </row>
    <row r="70" spans="1:16" ht="15.75" outlineLevel="2">
      <c r="A70" s="121" t="s">
        <v>149</v>
      </c>
      <c r="B70" s="121" t="s">
        <v>150</v>
      </c>
      <c r="C70" s="121" t="s">
        <v>127</v>
      </c>
      <c r="D70" s="112">
        <v>1</v>
      </c>
      <c r="E70" s="119">
        <v>107.95</v>
      </c>
      <c r="F70" s="120">
        <f t="shared" si="13"/>
        <v>107.95</v>
      </c>
      <c r="G70" s="112">
        <v>1</v>
      </c>
      <c r="H70" s="123">
        <f t="shared" si="10"/>
        <v>107.95</v>
      </c>
      <c r="I70" s="120">
        <f t="shared" si="12"/>
        <v>107.95</v>
      </c>
      <c r="J70" s="120"/>
      <c r="K70" s="119">
        <f t="shared" si="14"/>
        <v>107.95</v>
      </c>
      <c r="P70" s="23"/>
    </row>
    <row r="71" spans="1:16" ht="15.75" outlineLevel="2">
      <c r="A71" s="121" t="s">
        <v>149</v>
      </c>
      <c r="B71" s="121" t="s">
        <v>150</v>
      </c>
      <c r="C71" s="121" t="s">
        <v>128</v>
      </c>
      <c r="D71" s="112">
        <v>1</v>
      </c>
      <c r="E71" s="119">
        <v>86.95</v>
      </c>
      <c r="F71" s="120">
        <f t="shared" si="13"/>
        <v>86.95</v>
      </c>
      <c r="G71" s="112">
        <v>1</v>
      </c>
      <c r="H71" s="123">
        <f t="shared" si="10"/>
        <v>86.95</v>
      </c>
      <c r="I71" s="120">
        <f t="shared" si="12"/>
        <v>86.95</v>
      </c>
      <c r="J71" s="120"/>
      <c r="K71" s="119">
        <f t="shared" si="14"/>
        <v>86.95</v>
      </c>
      <c r="P71" s="23"/>
    </row>
    <row r="72" spans="1:16" ht="15.75" outlineLevel="2">
      <c r="A72" s="121" t="s">
        <v>149</v>
      </c>
      <c r="B72" s="121" t="s">
        <v>150</v>
      </c>
      <c r="C72" s="121" t="s">
        <v>129</v>
      </c>
      <c r="D72" s="112">
        <v>1</v>
      </c>
      <c r="E72" s="119">
        <v>79.95</v>
      </c>
      <c r="F72" s="120">
        <f t="shared" si="13"/>
        <v>79.95</v>
      </c>
      <c r="G72" s="112">
        <v>1</v>
      </c>
      <c r="H72" s="123">
        <f t="shared" si="10"/>
        <v>79.95</v>
      </c>
      <c r="I72" s="120">
        <f t="shared" si="12"/>
        <v>79.95</v>
      </c>
      <c r="J72" s="120"/>
      <c r="K72" s="119">
        <f t="shared" si="14"/>
        <v>79.95</v>
      </c>
      <c r="P72" s="23"/>
    </row>
    <row r="73" spans="1:16" ht="15.75" outlineLevel="2">
      <c r="A73" s="121" t="s">
        <v>149</v>
      </c>
      <c r="B73" s="121" t="s">
        <v>150</v>
      </c>
      <c r="C73" s="121" t="s">
        <v>130</v>
      </c>
      <c r="D73" s="112">
        <v>1</v>
      </c>
      <c r="E73" s="119">
        <v>159.95</v>
      </c>
      <c r="F73" s="120">
        <f t="shared" si="13"/>
        <v>159.95</v>
      </c>
      <c r="G73" s="112">
        <v>1</v>
      </c>
      <c r="H73" s="123">
        <f t="shared" si="10"/>
        <v>159.95</v>
      </c>
      <c r="I73" s="120">
        <f t="shared" si="12"/>
        <v>159.95</v>
      </c>
      <c r="J73" s="120"/>
      <c r="K73" s="119">
        <f t="shared" si="14"/>
        <v>159.95</v>
      </c>
      <c r="P73" s="23"/>
    </row>
    <row r="74" spans="1:16" ht="15.75" outlineLevel="2">
      <c r="A74" s="121" t="s">
        <v>149</v>
      </c>
      <c r="B74" s="121" t="s">
        <v>150</v>
      </c>
      <c r="C74" s="121" t="s">
        <v>131</v>
      </c>
      <c r="D74" s="112">
        <v>1</v>
      </c>
      <c r="E74" s="119">
        <v>75.95</v>
      </c>
      <c r="F74" s="120">
        <f t="shared" si="13"/>
        <v>75.95</v>
      </c>
      <c r="G74" s="112">
        <v>1</v>
      </c>
      <c r="H74" s="123">
        <f t="shared" si="10"/>
        <v>75.95</v>
      </c>
      <c r="I74" s="120">
        <f t="shared" si="12"/>
        <v>75.95</v>
      </c>
      <c r="J74" s="120"/>
      <c r="K74" s="119">
        <f t="shared" si="14"/>
        <v>75.95</v>
      </c>
      <c r="P74" s="23"/>
    </row>
    <row r="75" spans="1:16" ht="15.75" outlineLevel="2">
      <c r="A75" s="121" t="s">
        <v>149</v>
      </c>
      <c r="B75" s="121" t="s">
        <v>150</v>
      </c>
      <c r="C75" s="121" t="s">
        <v>132</v>
      </c>
      <c r="D75" s="112">
        <v>1</v>
      </c>
      <c r="E75" s="119">
        <v>139.95</v>
      </c>
      <c r="F75" s="120">
        <f t="shared" si="13"/>
        <v>139.95</v>
      </c>
      <c r="G75" s="112">
        <v>1</v>
      </c>
      <c r="H75" s="123">
        <f t="shared" si="10"/>
        <v>139.95</v>
      </c>
      <c r="I75" s="120">
        <f t="shared" si="12"/>
        <v>139.95</v>
      </c>
      <c r="J75" s="120"/>
      <c r="K75" s="119">
        <f t="shared" si="14"/>
        <v>139.95</v>
      </c>
      <c r="P75" s="23"/>
    </row>
    <row r="76" spans="1:16" ht="15.75" outlineLevel="2">
      <c r="A76" s="121" t="s">
        <v>149</v>
      </c>
      <c r="B76" s="121" t="s">
        <v>150</v>
      </c>
      <c r="C76" s="121" t="s">
        <v>133</v>
      </c>
      <c r="D76" s="112">
        <v>1</v>
      </c>
      <c r="E76" s="119">
        <v>46.95</v>
      </c>
      <c r="F76" s="120">
        <f t="shared" si="13"/>
        <v>46.95</v>
      </c>
      <c r="G76" s="112">
        <v>1</v>
      </c>
      <c r="H76" s="123">
        <f t="shared" si="10"/>
        <v>46.95</v>
      </c>
      <c r="I76" s="120">
        <f t="shared" si="12"/>
        <v>46.95</v>
      </c>
      <c r="J76" s="120"/>
      <c r="K76" s="119">
        <f t="shared" si="14"/>
        <v>46.95</v>
      </c>
      <c r="P76" s="23"/>
    </row>
    <row r="77" spans="1:16" ht="15.75" outlineLevel="2">
      <c r="A77" s="121" t="s">
        <v>149</v>
      </c>
      <c r="B77" s="121" t="s">
        <v>150</v>
      </c>
      <c r="C77" s="121" t="s">
        <v>134</v>
      </c>
      <c r="D77" s="112">
        <v>3</v>
      </c>
      <c r="E77" s="119">
        <v>26.95</v>
      </c>
      <c r="F77" s="120">
        <f t="shared" si="13"/>
        <v>80.85</v>
      </c>
      <c r="G77" s="112">
        <v>3</v>
      </c>
      <c r="H77" s="123">
        <f t="shared" si="10"/>
        <v>80.85</v>
      </c>
      <c r="I77" s="120">
        <f t="shared" si="12"/>
        <v>80.85</v>
      </c>
      <c r="J77" s="120"/>
      <c r="K77" s="119">
        <f t="shared" si="14"/>
        <v>80.85</v>
      </c>
      <c r="P77" s="23"/>
    </row>
    <row r="78" spans="1:16" ht="15.75" outlineLevel="2">
      <c r="A78" s="121" t="s">
        <v>149</v>
      </c>
      <c r="B78" s="121" t="s">
        <v>150</v>
      </c>
      <c r="C78" s="121" t="s">
        <v>135</v>
      </c>
      <c r="D78" s="112">
        <v>3</v>
      </c>
      <c r="E78" s="119">
        <v>26.95</v>
      </c>
      <c r="F78" s="120">
        <f t="shared" si="13"/>
        <v>80.85</v>
      </c>
      <c r="G78" s="112">
        <v>3</v>
      </c>
      <c r="H78" s="123">
        <f t="shared" si="10"/>
        <v>80.85</v>
      </c>
      <c r="I78" s="120">
        <f t="shared" si="12"/>
        <v>80.85</v>
      </c>
      <c r="J78" s="120"/>
      <c r="K78" s="119">
        <f t="shared" si="14"/>
        <v>80.85</v>
      </c>
      <c r="P78" s="23"/>
    </row>
    <row r="79" spans="1:16" ht="15.75" outlineLevel="2">
      <c r="A79" s="121" t="s">
        <v>149</v>
      </c>
      <c r="B79" s="121" t="s">
        <v>150</v>
      </c>
      <c r="C79" s="121" t="s">
        <v>136</v>
      </c>
      <c r="D79" s="112">
        <v>3</v>
      </c>
      <c r="E79" s="119">
        <v>26.95</v>
      </c>
      <c r="F79" s="120">
        <f t="shared" si="13"/>
        <v>80.85</v>
      </c>
      <c r="G79" s="112">
        <v>3</v>
      </c>
      <c r="H79" s="123">
        <f t="shared" si="10"/>
        <v>80.85</v>
      </c>
      <c r="I79" s="120">
        <f t="shared" si="12"/>
        <v>80.85</v>
      </c>
      <c r="J79" s="120"/>
      <c r="K79" s="119">
        <f t="shared" si="14"/>
        <v>80.85</v>
      </c>
      <c r="P79" s="23"/>
    </row>
    <row r="80" spans="1:16" ht="15.75" outlineLevel="2">
      <c r="A80" s="121" t="s">
        <v>149</v>
      </c>
      <c r="B80" s="121" t="s">
        <v>150</v>
      </c>
      <c r="C80" s="121" t="s">
        <v>137</v>
      </c>
      <c r="D80" s="112">
        <v>3</v>
      </c>
      <c r="E80" s="119">
        <v>26.95</v>
      </c>
      <c r="F80" s="120">
        <f t="shared" si="13"/>
        <v>80.85</v>
      </c>
      <c r="G80" s="112">
        <v>3</v>
      </c>
      <c r="H80" s="123">
        <f t="shared" si="10"/>
        <v>80.85</v>
      </c>
      <c r="I80" s="120">
        <f t="shared" si="12"/>
        <v>80.85</v>
      </c>
      <c r="J80" s="120"/>
      <c r="K80" s="119">
        <f t="shared" si="14"/>
        <v>80.85</v>
      </c>
      <c r="P80" s="23"/>
    </row>
    <row r="81" spans="1:16" ht="15.75" outlineLevel="2">
      <c r="A81" s="121" t="s">
        <v>149</v>
      </c>
      <c r="B81" s="121" t="s">
        <v>150</v>
      </c>
      <c r="C81" s="121" t="s">
        <v>138</v>
      </c>
      <c r="D81" s="112">
        <v>2</v>
      </c>
      <c r="E81" s="119">
        <v>208</v>
      </c>
      <c r="F81" s="120">
        <f t="shared" si="13"/>
        <v>416</v>
      </c>
      <c r="G81" s="112">
        <v>2</v>
      </c>
      <c r="H81" s="123">
        <f t="shared" si="10"/>
        <v>416</v>
      </c>
      <c r="I81" s="120">
        <f t="shared" si="12"/>
        <v>416</v>
      </c>
      <c r="J81" s="120"/>
      <c r="K81" s="119">
        <f t="shared" si="14"/>
        <v>416</v>
      </c>
      <c r="P81" s="23"/>
    </row>
    <row r="82" spans="1:16" ht="15.75" outlineLevel="2">
      <c r="A82" s="121" t="s">
        <v>149</v>
      </c>
      <c r="B82" s="121" t="s">
        <v>150</v>
      </c>
      <c r="C82" s="121" t="s">
        <v>139</v>
      </c>
      <c r="D82" s="112">
        <v>2</v>
      </c>
      <c r="E82" s="119">
        <v>202</v>
      </c>
      <c r="F82" s="120">
        <f aca="true" t="shared" si="15" ref="F82:F91">E82*D82</f>
        <v>404</v>
      </c>
      <c r="G82" s="112">
        <v>2</v>
      </c>
      <c r="H82" s="123">
        <f t="shared" si="10"/>
        <v>404</v>
      </c>
      <c r="I82" s="120">
        <f t="shared" si="12"/>
        <v>404</v>
      </c>
      <c r="J82" s="120"/>
      <c r="K82" s="119">
        <f aca="true" t="shared" si="16" ref="K82:K91">SUM(I82:J82)</f>
        <v>404</v>
      </c>
      <c r="P82" s="23"/>
    </row>
    <row r="83" spans="1:16" ht="15.75" outlineLevel="2">
      <c r="A83" s="121" t="s">
        <v>149</v>
      </c>
      <c r="B83" s="121" t="s">
        <v>150</v>
      </c>
      <c r="C83" s="121" t="s">
        <v>140</v>
      </c>
      <c r="D83" s="112">
        <v>2</v>
      </c>
      <c r="E83" s="119">
        <v>256</v>
      </c>
      <c r="F83" s="120">
        <f t="shared" si="15"/>
        <v>512</v>
      </c>
      <c r="G83" s="112">
        <v>2</v>
      </c>
      <c r="H83" s="123">
        <f t="shared" si="10"/>
        <v>512</v>
      </c>
      <c r="I83" s="120">
        <f t="shared" si="12"/>
        <v>512</v>
      </c>
      <c r="J83" s="120"/>
      <c r="K83" s="119">
        <f t="shared" si="16"/>
        <v>512</v>
      </c>
      <c r="P83" s="23"/>
    </row>
    <row r="84" spans="1:16" ht="15.75" outlineLevel="2">
      <c r="A84" s="121" t="s">
        <v>149</v>
      </c>
      <c r="B84" s="121" t="s">
        <v>150</v>
      </c>
      <c r="C84" s="121" t="s">
        <v>141</v>
      </c>
      <c r="D84" s="112">
        <v>2</v>
      </c>
      <c r="E84" s="119">
        <v>233</v>
      </c>
      <c r="F84" s="120">
        <f t="shared" si="15"/>
        <v>466</v>
      </c>
      <c r="G84" s="112">
        <v>2</v>
      </c>
      <c r="H84" s="123">
        <f t="shared" si="10"/>
        <v>466</v>
      </c>
      <c r="I84" s="120">
        <f t="shared" si="12"/>
        <v>466</v>
      </c>
      <c r="J84" s="120"/>
      <c r="K84" s="119">
        <f t="shared" si="16"/>
        <v>466</v>
      </c>
      <c r="P84" s="23"/>
    </row>
    <row r="85" spans="1:16" ht="15.75" outlineLevel="2">
      <c r="A85" s="121" t="s">
        <v>149</v>
      </c>
      <c r="B85" s="121" t="s">
        <v>150</v>
      </c>
      <c r="C85" s="121" t="s">
        <v>142</v>
      </c>
      <c r="D85" s="112">
        <v>3</v>
      </c>
      <c r="E85" s="119">
        <v>26.95</v>
      </c>
      <c r="F85" s="120">
        <f t="shared" si="15"/>
        <v>80.85</v>
      </c>
      <c r="G85" s="112">
        <v>3</v>
      </c>
      <c r="H85" s="123">
        <f t="shared" si="10"/>
        <v>80.85</v>
      </c>
      <c r="I85" s="120">
        <f t="shared" si="12"/>
        <v>80.85</v>
      </c>
      <c r="J85" s="120"/>
      <c r="K85" s="119">
        <f t="shared" si="16"/>
        <v>80.85</v>
      </c>
      <c r="P85" s="23"/>
    </row>
    <row r="86" spans="1:16" ht="15.75" outlineLevel="2">
      <c r="A86" s="121" t="s">
        <v>149</v>
      </c>
      <c r="B86" s="121" t="s">
        <v>150</v>
      </c>
      <c r="C86" s="121" t="s">
        <v>143</v>
      </c>
      <c r="D86" s="112">
        <v>3</v>
      </c>
      <c r="E86" s="119">
        <v>26.95</v>
      </c>
      <c r="F86" s="120">
        <f t="shared" si="15"/>
        <v>80.85</v>
      </c>
      <c r="G86" s="112">
        <v>3</v>
      </c>
      <c r="H86" s="123">
        <f t="shared" si="10"/>
        <v>80.85</v>
      </c>
      <c r="I86" s="120">
        <f t="shared" si="12"/>
        <v>80.85</v>
      </c>
      <c r="J86" s="120"/>
      <c r="K86" s="119">
        <f t="shared" si="16"/>
        <v>80.85</v>
      </c>
      <c r="P86" s="23"/>
    </row>
    <row r="87" spans="1:16" ht="15.75" outlineLevel="2">
      <c r="A87" s="121" t="s">
        <v>149</v>
      </c>
      <c r="B87" s="121" t="s">
        <v>150</v>
      </c>
      <c r="C87" s="121" t="s">
        <v>144</v>
      </c>
      <c r="D87" s="112">
        <v>3</v>
      </c>
      <c r="E87" s="119">
        <v>26.95</v>
      </c>
      <c r="F87" s="120">
        <f t="shared" si="15"/>
        <v>80.85</v>
      </c>
      <c r="G87" s="112">
        <v>3</v>
      </c>
      <c r="H87" s="123">
        <f t="shared" si="10"/>
        <v>80.85</v>
      </c>
      <c r="I87" s="120">
        <f t="shared" si="12"/>
        <v>80.85</v>
      </c>
      <c r="J87" s="120"/>
      <c r="K87" s="119">
        <f t="shared" si="16"/>
        <v>80.85</v>
      </c>
      <c r="P87" s="23"/>
    </row>
    <row r="88" spans="1:16" ht="15.75" outlineLevel="2">
      <c r="A88" s="121" t="s">
        <v>149</v>
      </c>
      <c r="B88" s="121" t="s">
        <v>150</v>
      </c>
      <c r="C88" s="121" t="s">
        <v>145</v>
      </c>
      <c r="D88" s="112">
        <v>2</v>
      </c>
      <c r="E88" s="119">
        <v>171</v>
      </c>
      <c r="F88" s="120">
        <f t="shared" si="15"/>
        <v>342</v>
      </c>
      <c r="G88" s="112">
        <v>2</v>
      </c>
      <c r="H88" s="123">
        <f t="shared" si="10"/>
        <v>342</v>
      </c>
      <c r="I88" s="120">
        <f t="shared" si="12"/>
        <v>342</v>
      </c>
      <c r="J88" s="120"/>
      <c r="K88" s="119">
        <f t="shared" si="16"/>
        <v>342</v>
      </c>
      <c r="P88" s="23"/>
    </row>
    <row r="89" spans="1:16" ht="15.75" outlineLevel="2">
      <c r="A89" s="121" t="s">
        <v>149</v>
      </c>
      <c r="B89" s="121" t="s">
        <v>150</v>
      </c>
      <c r="C89" s="121" t="s">
        <v>146</v>
      </c>
      <c r="D89" s="112">
        <v>2</v>
      </c>
      <c r="E89" s="119">
        <v>186</v>
      </c>
      <c r="F89" s="120">
        <f t="shared" si="15"/>
        <v>372</v>
      </c>
      <c r="G89" s="112">
        <v>2</v>
      </c>
      <c r="H89" s="123">
        <f t="shared" si="10"/>
        <v>372</v>
      </c>
      <c r="I89" s="120">
        <f t="shared" si="12"/>
        <v>372</v>
      </c>
      <c r="J89" s="120"/>
      <c r="K89" s="119">
        <f t="shared" si="16"/>
        <v>372</v>
      </c>
      <c r="P89" s="23"/>
    </row>
    <row r="90" spans="1:16" ht="15.75" outlineLevel="2">
      <c r="A90" s="121" t="s">
        <v>149</v>
      </c>
      <c r="B90" s="121" t="s">
        <v>150</v>
      </c>
      <c r="C90" s="121" t="s">
        <v>147</v>
      </c>
      <c r="D90" s="112">
        <v>2</v>
      </c>
      <c r="E90" s="119">
        <v>367.95</v>
      </c>
      <c r="F90" s="120">
        <f t="shared" si="15"/>
        <v>735.9</v>
      </c>
      <c r="G90" s="112">
        <v>2</v>
      </c>
      <c r="H90" s="123">
        <f t="shared" si="10"/>
        <v>735.9</v>
      </c>
      <c r="I90" s="120">
        <f t="shared" si="12"/>
        <v>735.9</v>
      </c>
      <c r="J90" s="120"/>
      <c r="K90" s="119">
        <f t="shared" si="16"/>
        <v>735.9</v>
      </c>
      <c r="P90" s="23"/>
    </row>
    <row r="91" spans="1:16" ht="15.75" outlineLevel="2">
      <c r="A91" s="121" t="s">
        <v>149</v>
      </c>
      <c r="B91" s="121" t="s">
        <v>150</v>
      </c>
      <c r="C91" s="121" t="s">
        <v>148</v>
      </c>
      <c r="D91" s="112">
        <v>1</v>
      </c>
      <c r="E91" s="119">
        <v>54.49</v>
      </c>
      <c r="F91" s="120">
        <f t="shared" si="15"/>
        <v>54.49</v>
      </c>
      <c r="G91" s="112">
        <v>1</v>
      </c>
      <c r="H91" s="123">
        <f t="shared" si="10"/>
        <v>54.49</v>
      </c>
      <c r="I91" s="120">
        <f t="shared" si="12"/>
        <v>54.49</v>
      </c>
      <c r="J91" s="120"/>
      <c r="K91" s="119">
        <f t="shared" si="16"/>
        <v>54.49</v>
      </c>
      <c r="P91" s="23"/>
    </row>
    <row r="92" spans="2:15" ht="15.75" outlineLevel="2">
      <c r="B92" s="23"/>
      <c r="K92" s="5"/>
      <c r="L92" s="10">
        <v>0</v>
      </c>
      <c r="M92" s="10">
        <v>0</v>
      </c>
      <c r="N92" s="10">
        <v>3850</v>
      </c>
      <c r="O92" s="10">
        <v>1950</v>
      </c>
    </row>
    <row r="93" spans="1:15" s="95" customFormat="1" ht="15.75" outlineLevel="1">
      <c r="A93" s="98" t="s">
        <v>18</v>
      </c>
      <c r="B93" s="90"/>
      <c r="C93" s="90"/>
      <c r="D93" s="90"/>
      <c r="E93" s="90"/>
      <c r="F93" s="93">
        <f>SUBTOTAL(9,F53:F92)</f>
        <v>5972.540000000001</v>
      </c>
      <c r="G93" s="93"/>
      <c r="H93" s="93">
        <f>SUBTOTAL(9,H53:H92)</f>
        <v>5972.540000000001</v>
      </c>
      <c r="I93" s="93">
        <f>SUBTOTAL(9,I53:I91)</f>
        <v>5972.540000000001</v>
      </c>
      <c r="J93" s="93">
        <f>SUBTOTAL(9,J53:J91)</f>
        <v>0</v>
      </c>
      <c r="K93" s="93">
        <f>SUBTOTAL(9,K53:K91)</f>
        <v>5972.540000000001</v>
      </c>
      <c r="L93" s="10">
        <f>SUBTOTAL(9,L92:L92)</f>
        <v>0</v>
      </c>
      <c r="M93" s="10">
        <f>SUBTOTAL(9,M92:M92)</f>
        <v>0</v>
      </c>
      <c r="N93" s="10">
        <f>SUBTOTAL(9,N92:N92)</f>
        <v>3850</v>
      </c>
      <c r="O93" s="10">
        <f>SUBTOTAL(9,O92:O92)</f>
        <v>1950</v>
      </c>
    </row>
    <row r="94" spans="1:16" ht="15.75" outlineLevel="2">
      <c r="A94" s="127" t="s">
        <v>45</v>
      </c>
      <c r="B94" s="121" t="s">
        <v>224</v>
      </c>
      <c r="C94" s="127" t="s">
        <v>225</v>
      </c>
      <c r="D94" s="112">
        <v>1</v>
      </c>
      <c r="E94" s="119">
        <v>27300</v>
      </c>
      <c r="F94" s="119">
        <f>E94*D94</f>
        <v>27300</v>
      </c>
      <c r="G94" s="119">
        <v>1</v>
      </c>
      <c r="H94" s="123">
        <f>G94*E94</f>
        <v>27300</v>
      </c>
      <c r="I94" s="120">
        <f>H94</f>
        <v>27300</v>
      </c>
      <c r="J94" s="120"/>
      <c r="K94" s="119">
        <f>SUM(I94:J94)</f>
        <v>27300</v>
      </c>
      <c r="P94" s="23"/>
    </row>
    <row r="95" spans="1:16" ht="15.75" outlineLevel="2">
      <c r="A95" s="127" t="s">
        <v>45</v>
      </c>
      <c r="B95" s="121" t="s">
        <v>224</v>
      </c>
      <c r="C95" s="127" t="s">
        <v>226</v>
      </c>
      <c r="D95" s="112">
        <v>8</v>
      </c>
      <c r="E95" s="119">
        <v>2700</v>
      </c>
      <c r="F95" s="119">
        <f>E95*D95</f>
        <v>21600</v>
      </c>
      <c r="G95" s="119">
        <v>4</v>
      </c>
      <c r="H95" s="123">
        <f>G95*E95</f>
        <v>10800</v>
      </c>
      <c r="I95" s="120">
        <f>H95</f>
        <v>10800</v>
      </c>
      <c r="J95" s="120"/>
      <c r="K95" s="119">
        <f>SUM(I95:J95)</f>
        <v>10800</v>
      </c>
      <c r="P95" s="23"/>
    </row>
    <row r="96" spans="1:16" ht="15.75" outlineLevel="2">
      <c r="A96" s="22" t="s">
        <v>45</v>
      </c>
      <c r="B96" s="23" t="s">
        <v>224</v>
      </c>
      <c r="C96" s="22" t="s">
        <v>227</v>
      </c>
      <c r="D96" s="3">
        <v>1</v>
      </c>
      <c r="E96" s="5">
        <v>6900</v>
      </c>
      <c r="F96" s="28">
        <f>E96*D96</f>
        <v>6900</v>
      </c>
      <c r="G96" s="3"/>
      <c r="H96" s="20">
        <f>G96*E96</f>
        <v>0</v>
      </c>
      <c r="K96" s="5">
        <f>SUM(I96:J96)</f>
        <v>0</v>
      </c>
      <c r="P96" s="23"/>
    </row>
    <row r="97" spans="1:16" ht="15.75" outlineLevel="2">
      <c r="A97" s="22" t="s">
        <v>45</v>
      </c>
      <c r="B97" s="23" t="s">
        <v>224</v>
      </c>
      <c r="C97" s="22" t="s">
        <v>228</v>
      </c>
      <c r="D97" s="3">
        <v>1</v>
      </c>
      <c r="E97" s="5">
        <v>14500</v>
      </c>
      <c r="F97" s="5">
        <f>E97*D97</f>
        <v>14500</v>
      </c>
      <c r="H97" s="20">
        <f>G97*E97</f>
        <v>0</v>
      </c>
      <c r="K97" s="5">
        <f>SUM(I97:J97)</f>
        <v>0</v>
      </c>
      <c r="P97" s="23"/>
    </row>
    <row r="98" spans="1:15" ht="15.75" outlineLevel="2">
      <c r="A98" s="22"/>
      <c r="B98" s="23"/>
      <c r="C98" s="85"/>
      <c r="F98" s="28">
        <f>E98*D98</f>
        <v>0</v>
      </c>
      <c r="H98" s="20">
        <f>G98*E98</f>
        <v>0</v>
      </c>
      <c r="K98" s="5">
        <f>SUM(I98:J98)</f>
        <v>0</v>
      </c>
      <c r="L98" s="10">
        <v>80500</v>
      </c>
      <c r="M98" s="10">
        <v>11500</v>
      </c>
      <c r="N98" s="10">
        <v>66700</v>
      </c>
      <c r="O98" s="10">
        <v>48703.39</v>
      </c>
    </row>
    <row r="99" spans="1:15" s="95" customFormat="1" ht="15.75" outlineLevel="1">
      <c r="A99" s="98" t="s">
        <v>19</v>
      </c>
      <c r="B99" s="90"/>
      <c r="C99" s="90"/>
      <c r="D99" s="90"/>
      <c r="E99" s="92"/>
      <c r="F99" s="93">
        <f>SUBTOTAL(9,F94:F98)</f>
        <v>70300</v>
      </c>
      <c r="G99" s="93"/>
      <c r="H99" s="93">
        <f>SUBTOTAL(9,H94:H98)</f>
        <v>38100</v>
      </c>
      <c r="I99" s="93">
        <f>SUBTOTAL(9,I94:I98)</f>
        <v>38100</v>
      </c>
      <c r="J99" s="93">
        <f>SUBTOTAL(9,J94:J98)</f>
        <v>0</v>
      </c>
      <c r="K99" s="93">
        <f>SUBTOTAL(9,K94:K98)</f>
        <v>38100</v>
      </c>
      <c r="L99" s="10">
        <f>SUBTOTAL(9,L97:L98)</f>
        <v>80500</v>
      </c>
      <c r="M99" s="10">
        <f>SUBTOTAL(9,M97:M98)</f>
        <v>11500</v>
      </c>
      <c r="N99" s="10">
        <f>SUBTOTAL(9,N97:N98)</f>
        <v>66700</v>
      </c>
      <c r="O99" s="10">
        <f>SUBTOTAL(9,O97:O98)</f>
        <v>48703.39</v>
      </c>
    </row>
    <row r="100" spans="1:16" ht="15.75" outlineLevel="2">
      <c r="A100" s="127" t="s">
        <v>187</v>
      </c>
      <c r="B100" s="121" t="s">
        <v>188</v>
      </c>
      <c r="C100" s="121" t="s">
        <v>189</v>
      </c>
      <c r="D100" s="112">
        <v>3</v>
      </c>
      <c r="E100" s="119">
        <v>1500</v>
      </c>
      <c r="F100" s="119">
        <f>E100*D100</f>
        <v>4500</v>
      </c>
      <c r="G100" s="119">
        <v>3</v>
      </c>
      <c r="H100" s="123">
        <f>G100*E100</f>
        <v>4500</v>
      </c>
      <c r="I100" s="120"/>
      <c r="J100" s="120">
        <f>H100</f>
        <v>4500</v>
      </c>
      <c r="K100" s="119">
        <f>SUM(I100:J100)</f>
        <v>4500</v>
      </c>
      <c r="P100" s="23"/>
    </row>
    <row r="101" spans="1:16" ht="15.75" outlineLevel="2">
      <c r="A101" s="127" t="s">
        <v>187</v>
      </c>
      <c r="B101" s="121" t="s">
        <v>188</v>
      </c>
      <c r="C101" s="121" t="s">
        <v>190</v>
      </c>
      <c r="D101" s="112">
        <v>1</v>
      </c>
      <c r="E101" s="119">
        <v>600</v>
      </c>
      <c r="F101" s="120">
        <f>E101*D101</f>
        <v>600</v>
      </c>
      <c r="G101" s="119">
        <v>1</v>
      </c>
      <c r="H101" s="123">
        <f>G101*E101</f>
        <v>600</v>
      </c>
      <c r="I101" s="120">
        <f>H101</f>
        <v>600</v>
      </c>
      <c r="J101" s="120"/>
      <c r="K101" s="119">
        <f>SUM(I101:J101)</f>
        <v>600</v>
      </c>
      <c r="P101" s="23"/>
    </row>
    <row r="102" spans="1:16" ht="53.25" customHeight="1" outlineLevel="2">
      <c r="A102" s="22" t="s">
        <v>187</v>
      </c>
      <c r="B102" s="23" t="s">
        <v>188</v>
      </c>
      <c r="C102" s="23" t="s">
        <v>191</v>
      </c>
      <c r="D102" s="3">
        <v>1</v>
      </c>
      <c r="E102" s="5">
        <v>100</v>
      </c>
      <c r="F102" s="28">
        <f>E102*D102</f>
        <v>100</v>
      </c>
      <c r="G102" s="133" t="s">
        <v>254</v>
      </c>
      <c r="H102" s="133"/>
      <c r="I102" s="133"/>
      <c r="J102" s="133"/>
      <c r="K102" s="133"/>
      <c r="P102" s="23"/>
    </row>
    <row r="103" spans="1:16" ht="15.75" outlineLevel="2">
      <c r="A103" s="127" t="s">
        <v>187</v>
      </c>
      <c r="B103" s="121" t="s">
        <v>188</v>
      </c>
      <c r="C103" s="121" t="s">
        <v>192</v>
      </c>
      <c r="D103" s="112">
        <v>1</v>
      </c>
      <c r="E103" s="119">
        <v>1000</v>
      </c>
      <c r="F103" s="119">
        <f>E103*D103</f>
        <v>1000</v>
      </c>
      <c r="G103" s="119">
        <v>1</v>
      </c>
      <c r="H103" s="123">
        <f>G103*E103</f>
        <v>1000</v>
      </c>
      <c r="I103" s="120">
        <f>H103</f>
        <v>1000</v>
      </c>
      <c r="J103" s="120"/>
      <c r="K103" s="119">
        <f>SUM(I103:J103)</f>
        <v>1000</v>
      </c>
      <c r="P103" s="23"/>
    </row>
    <row r="104" spans="1:15" ht="15.75" outlineLevel="2">
      <c r="A104" s="22"/>
      <c r="C104" s="85"/>
      <c r="F104" s="28"/>
      <c r="G104" s="24"/>
      <c r="H104" s="5">
        <f>G104</f>
        <v>0</v>
      </c>
      <c r="K104" s="5"/>
      <c r="L104" s="10">
        <v>4430</v>
      </c>
      <c r="M104" s="10">
        <v>0</v>
      </c>
      <c r="N104" s="10">
        <v>42888</v>
      </c>
      <c r="O104" s="10">
        <v>11800</v>
      </c>
    </row>
    <row r="105" spans="1:15" s="95" customFormat="1" ht="15.75" outlineLevel="1">
      <c r="A105" s="98" t="s">
        <v>20</v>
      </c>
      <c r="B105" s="90"/>
      <c r="C105" s="90"/>
      <c r="D105" s="90"/>
      <c r="E105" s="92"/>
      <c r="F105" s="93">
        <f>SUBTOTAL(9,F100:F104)</f>
        <v>6200</v>
      </c>
      <c r="G105" s="93"/>
      <c r="H105" s="93">
        <f>SUBTOTAL(9,H100:H104)</f>
        <v>6100</v>
      </c>
      <c r="I105" s="93">
        <f>SUBTOTAL(9,I100:I104)</f>
        <v>1600</v>
      </c>
      <c r="J105" s="93">
        <f>SUBTOTAL(9,J100:J104)</f>
        <v>4500</v>
      </c>
      <c r="K105" s="93">
        <f>SUBTOTAL(9,K100:K104)</f>
        <v>6100</v>
      </c>
      <c r="L105" s="10">
        <f>SUBTOTAL(9,L104:L104)</f>
        <v>4430</v>
      </c>
      <c r="M105" s="10">
        <f>SUBTOTAL(9,M104:M104)</f>
        <v>0</v>
      </c>
      <c r="N105" s="10">
        <f>SUBTOTAL(9,N104:N104)</f>
        <v>42888</v>
      </c>
      <c r="O105" s="10">
        <f>SUBTOTAL(9,O104:O104)</f>
        <v>11800</v>
      </c>
    </row>
    <row r="106" spans="1:15" ht="15.75" outlineLevel="2">
      <c r="A106" s="121"/>
      <c r="B106" s="121"/>
      <c r="C106" s="121"/>
      <c r="D106" s="112"/>
      <c r="E106" s="119"/>
      <c r="F106" s="119">
        <v>20000</v>
      </c>
      <c r="G106" s="119"/>
      <c r="H106" s="123">
        <v>20000</v>
      </c>
      <c r="I106" s="120">
        <f>H106</f>
        <v>20000</v>
      </c>
      <c r="J106" s="120"/>
      <c r="K106" s="119">
        <f aca="true" t="shared" si="17" ref="K106:K118">SUM(I106:J106)</f>
        <v>20000</v>
      </c>
      <c r="L106" s="10">
        <v>20000</v>
      </c>
      <c r="M106" s="10">
        <v>20000</v>
      </c>
      <c r="N106" s="10">
        <v>4200</v>
      </c>
      <c r="O106" s="10">
        <v>3700</v>
      </c>
    </row>
    <row r="107" spans="1:15" s="95" customFormat="1" ht="15.75" outlineLevel="1">
      <c r="A107" s="89" t="s">
        <v>59</v>
      </c>
      <c r="B107" s="91"/>
      <c r="C107" s="90"/>
      <c r="D107" s="90"/>
      <c r="E107" s="92"/>
      <c r="F107" s="93">
        <f>SUBTOTAL(9,F106:F106)</f>
        <v>20000</v>
      </c>
      <c r="G107" s="93"/>
      <c r="H107" s="93">
        <f>SUBTOTAL(9,H106)</f>
        <v>20000</v>
      </c>
      <c r="I107" s="93">
        <f>SUBTOTAL(9,I106)</f>
        <v>20000</v>
      </c>
      <c r="J107" s="93">
        <f>SUBTOTAL(9,J106)</f>
        <v>0</v>
      </c>
      <c r="K107" s="93">
        <f>SUBTOTAL(9,K106)</f>
        <v>20000</v>
      </c>
      <c r="L107" s="10">
        <f>SUBTOTAL(9,L106:L106)</f>
        <v>20000</v>
      </c>
      <c r="M107" s="10">
        <f>SUBTOTAL(9,M106:M106)</f>
        <v>20000</v>
      </c>
      <c r="N107" s="10">
        <f>SUBTOTAL(9,N106:N106)</f>
        <v>4200</v>
      </c>
      <c r="O107" s="10">
        <f>SUBTOTAL(9,O106:O106)</f>
        <v>3700</v>
      </c>
    </row>
    <row r="108" spans="1:11" ht="15.75" outlineLevel="2">
      <c r="A108" s="116" t="s">
        <v>33</v>
      </c>
      <c r="B108" s="116" t="s">
        <v>161</v>
      </c>
      <c r="C108" s="116" t="s">
        <v>162</v>
      </c>
      <c r="D108" s="117">
        <v>1</v>
      </c>
      <c r="E108" s="119">
        <v>2321</v>
      </c>
      <c r="F108" s="119">
        <f aca="true" t="shared" si="18" ref="F108:F117">E108*D108</f>
        <v>2321</v>
      </c>
      <c r="G108" s="119">
        <v>1</v>
      </c>
      <c r="H108" s="123">
        <f aca="true" t="shared" si="19" ref="H108:H117">G108*E108</f>
        <v>2321</v>
      </c>
      <c r="I108" s="120">
        <f>H108</f>
        <v>2321</v>
      </c>
      <c r="J108" s="120"/>
      <c r="K108" s="119">
        <f t="shared" si="17"/>
        <v>2321</v>
      </c>
    </row>
    <row r="109" spans="1:11" ht="15.75" outlineLevel="2">
      <c r="A109" s="85" t="s">
        <v>33</v>
      </c>
      <c r="B109" s="85" t="s">
        <v>161</v>
      </c>
      <c r="C109" s="85" t="s">
        <v>163</v>
      </c>
      <c r="D109" s="1">
        <v>1</v>
      </c>
      <c r="E109" s="5">
        <v>4195</v>
      </c>
      <c r="F109" s="5">
        <f>E109*D109</f>
        <v>4195</v>
      </c>
      <c r="G109" s="5">
        <v>0</v>
      </c>
      <c r="H109" s="20">
        <f t="shared" si="19"/>
        <v>0</v>
      </c>
      <c r="I109" s="28">
        <f>H109</f>
        <v>0</v>
      </c>
      <c r="K109" s="5">
        <f>SUM(I109:J109)</f>
        <v>0</v>
      </c>
    </row>
    <row r="110" spans="1:11" ht="15.75" outlineLevel="2">
      <c r="A110" s="116" t="s">
        <v>33</v>
      </c>
      <c r="B110" s="116" t="s">
        <v>161</v>
      </c>
      <c r="C110" s="116" t="s">
        <v>164</v>
      </c>
      <c r="D110" s="117">
        <v>1</v>
      </c>
      <c r="E110" s="119">
        <v>39000</v>
      </c>
      <c r="F110" s="119">
        <f>E110*D110</f>
        <v>39000</v>
      </c>
      <c r="G110" s="119">
        <v>1</v>
      </c>
      <c r="H110" s="123">
        <f t="shared" si="19"/>
        <v>39000</v>
      </c>
      <c r="I110" s="120"/>
      <c r="J110" s="120">
        <f>H110</f>
        <v>39000</v>
      </c>
      <c r="K110" s="119">
        <f>SUM(I110:J110)</f>
        <v>39000</v>
      </c>
    </row>
    <row r="111" spans="1:11" ht="15.75" outlineLevel="2">
      <c r="A111" s="116"/>
      <c r="B111" s="116"/>
      <c r="C111" s="116" t="s">
        <v>165</v>
      </c>
      <c r="D111" s="117">
        <v>1</v>
      </c>
      <c r="E111" s="119">
        <v>2695</v>
      </c>
      <c r="F111" s="119">
        <f>E111*D111</f>
        <v>2695</v>
      </c>
      <c r="G111" s="119">
        <v>1</v>
      </c>
      <c r="H111" s="123">
        <f t="shared" si="19"/>
        <v>2695</v>
      </c>
      <c r="I111" s="120"/>
      <c r="J111" s="120">
        <f>H111</f>
        <v>2695</v>
      </c>
      <c r="K111" s="119">
        <f>SUM(I111:J111)</f>
        <v>2695</v>
      </c>
    </row>
    <row r="112" spans="1:11" ht="15.75" outlineLevel="2">
      <c r="A112" s="116" t="s">
        <v>33</v>
      </c>
      <c r="B112" s="116" t="s">
        <v>161</v>
      </c>
      <c r="C112" s="116" t="s">
        <v>166</v>
      </c>
      <c r="D112" s="117">
        <v>1</v>
      </c>
      <c r="E112" s="119">
        <v>3450</v>
      </c>
      <c r="F112" s="119">
        <f>E112*D112</f>
        <v>3450</v>
      </c>
      <c r="G112" s="119">
        <v>1</v>
      </c>
      <c r="H112" s="123">
        <f t="shared" si="19"/>
        <v>3450</v>
      </c>
      <c r="I112" s="120">
        <f aca="true" t="shared" si="20" ref="I112:I117">H112</f>
        <v>3450</v>
      </c>
      <c r="J112" s="120"/>
      <c r="K112" s="119">
        <f>SUM(I112:J112)</f>
        <v>3450</v>
      </c>
    </row>
    <row r="113" spans="1:11" ht="15.75" outlineLevel="2">
      <c r="A113" s="116" t="s">
        <v>33</v>
      </c>
      <c r="B113" s="116" t="s">
        <v>161</v>
      </c>
      <c r="C113" s="116" t="s">
        <v>167</v>
      </c>
      <c r="D113" s="117">
        <v>1</v>
      </c>
      <c r="E113" s="119">
        <v>3595</v>
      </c>
      <c r="F113" s="119">
        <f t="shared" si="18"/>
        <v>3595</v>
      </c>
      <c r="G113" s="119">
        <v>1</v>
      </c>
      <c r="H113" s="123">
        <f t="shared" si="19"/>
        <v>3595</v>
      </c>
      <c r="I113" s="120">
        <f t="shared" si="20"/>
        <v>3595</v>
      </c>
      <c r="J113" s="120"/>
      <c r="K113" s="119">
        <f t="shared" si="17"/>
        <v>3595</v>
      </c>
    </row>
    <row r="114" spans="1:16" ht="15.75" outlineLevel="2">
      <c r="A114" s="116" t="s">
        <v>33</v>
      </c>
      <c r="B114" s="116" t="s">
        <v>161</v>
      </c>
      <c r="C114" s="116" t="s">
        <v>168</v>
      </c>
      <c r="D114" s="117">
        <v>1</v>
      </c>
      <c r="E114" s="119">
        <v>7995</v>
      </c>
      <c r="F114" s="119">
        <f t="shared" si="18"/>
        <v>7995</v>
      </c>
      <c r="G114" s="119">
        <v>1</v>
      </c>
      <c r="H114" s="123">
        <f t="shared" si="19"/>
        <v>7995</v>
      </c>
      <c r="I114" s="120">
        <f t="shared" si="20"/>
        <v>7995</v>
      </c>
      <c r="J114" s="120"/>
      <c r="K114" s="119">
        <f t="shared" si="17"/>
        <v>7995</v>
      </c>
      <c r="P114" s="23"/>
    </row>
    <row r="115" spans="1:11" ht="15.75" outlineLevel="2">
      <c r="A115" s="85" t="s">
        <v>33</v>
      </c>
      <c r="B115" s="85" t="s">
        <v>161</v>
      </c>
      <c r="C115" s="85" t="s">
        <v>169</v>
      </c>
      <c r="D115" s="1">
        <v>1</v>
      </c>
      <c r="E115" s="5">
        <v>11000</v>
      </c>
      <c r="F115" s="5">
        <f t="shared" si="18"/>
        <v>11000</v>
      </c>
      <c r="H115" s="20">
        <f t="shared" si="19"/>
        <v>0</v>
      </c>
      <c r="I115" s="28">
        <f t="shared" si="20"/>
        <v>0</v>
      </c>
      <c r="K115" s="5">
        <f t="shared" si="17"/>
        <v>0</v>
      </c>
    </row>
    <row r="116" spans="1:11" ht="15.75" outlineLevel="2">
      <c r="A116" s="85" t="s">
        <v>33</v>
      </c>
      <c r="B116" s="85" t="s">
        <v>161</v>
      </c>
      <c r="C116" s="85" t="s">
        <v>170</v>
      </c>
      <c r="D116" s="1">
        <v>1</v>
      </c>
      <c r="E116" s="5">
        <v>550</v>
      </c>
      <c r="F116" s="5">
        <f t="shared" si="18"/>
        <v>550</v>
      </c>
      <c r="H116" s="20">
        <f t="shared" si="19"/>
        <v>0</v>
      </c>
      <c r="I116" s="28">
        <f t="shared" si="20"/>
        <v>0</v>
      </c>
      <c r="K116" s="5">
        <f t="shared" si="17"/>
        <v>0</v>
      </c>
    </row>
    <row r="117" spans="1:11" ht="15.75" outlineLevel="2">
      <c r="A117" s="85" t="s">
        <v>33</v>
      </c>
      <c r="B117" s="85" t="s">
        <v>161</v>
      </c>
      <c r="C117" s="85" t="s">
        <v>171</v>
      </c>
      <c r="D117" s="1">
        <v>1</v>
      </c>
      <c r="E117" s="5">
        <v>2625</v>
      </c>
      <c r="F117" s="5">
        <f t="shared" si="18"/>
        <v>2625</v>
      </c>
      <c r="H117" s="20">
        <f t="shared" si="19"/>
        <v>0</v>
      </c>
      <c r="I117" s="28">
        <f t="shared" si="20"/>
        <v>0</v>
      </c>
      <c r="K117" s="5">
        <f t="shared" si="17"/>
        <v>0</v>
      </c>
    </row>
    <row r="118" spans="1:15" ht="15.75" outlineLevel="2">
      <c r="A118" s="85"/>
      <c r="B118" s="85"/>
      <c r="C118" s="85"/>
      <c r="D118" s="1"/>
      <c r="F118" s="5">
        <f>E118*D118</f>
        <v>0</v>
      </c>
      <c r="H118" s="20"/>
      <c r="K118" s="5">
        <f t="shared" si="17"/>
        <v>0</v>
      </c>
      <c r="L118" s="10">
        <v>17484</v>
      </c>
      <c r="M118" s="10">
        <v>11579</v>
      </c>
      <c r="N118" s="10">
        <v>44460.7</v>
      </c>
      <c r="O118" s="10">
        <v>39760.7</v>
      </c>
    </row>
    <row r="119" spans="1:15" s="95" customFormat="1" ht="15.75" outlineLevel="1">
      <c r="A119" s="89" t="s">
        <v>34</v>
      </c>
      <c r="B119" s="90"/>
      <c r="C119" s="100"/>
      <c r="D119" s="90"/>
      <c r="E119" s="92"/>
      <c r="F119" s="93">
        <f>SUBTOTAL(9,F108:F118)</f>
        <v>77426</v>
      </c>
      <c r="G119" s="93"/>
      <c r="H119" s="93">
        <f aca="true" t="shared" si="21" ref="H119:O119">SUBTOTAL(9,H108:H118)</f>
        <v>59056</v>
      </c>
      <c r="I119" s="93">
        <f t="shared" si="21"/>
        <v>17361</v>
      </c>
      <c r="J119" s="93">
        <f t="shared" si="21"/>
        <v>41695</v>
      </c>
      <c r="K119" s="93">
        <f t="shared" si="21"/>
        <v>59056</v>
      </c>
      <c r="L119" s="10">
        <f t="shared" si="21"/>
        <v>17484</v>
      </c>
      <c r="M119" s="10">
        <f t="shared" si="21"/>
        <v>11579</v>
      </c>
      <c r="N119" s="10">
        <f t="shared" si="21"/>
        <v>44460.7</v>
      </c>
      <c r="O119" s="10">
        <f t="shared" si="21"/>
        <v>39760.7</v>
      </c>
    </row>
    <row r="120" spans="1:15" ht="15.75" outlineLevel="2">
      <c r="A120" s="116" t="s">
        <v>76</v>
      </c>
      <c r="B120" s="116" t="s">
        <v>77</v>
      </c>
      <c r="C120" s="116" t="s">
        <v>78</v>
      </c>
      <c r="D120" s="117">
        <v>5</v>
      </c>
      <c r="E120" s="119">
        <v>1238</v>
      </c>
      <c r="F120" s="119">
        <f aca="true" t="shared" si="22" ref="F120:F126">D120*E120</f>
        <v>6190</v>
      </c>
      <c r="G120" s="119">
        <v>4</v>
      </c>
      <c r="H120" s="123">
        <f aca="true" t="shared" si="23" ref="H120:H126">G120*E120</f>
        <v>4952</v>
      </c>
      <c r="I120" s="126"/>
      <c r="J120" s="126">
        <f>H120</f>
        <v>4952</v>
      </c>
      <c r="K120" s="128">
        <f aca="true" t="shared" si="24" ref="K120:K126">SUM(I120:J120)</f>
        <v>4952</v>
      </c>
      <c r="L120" s="20"/>
      <c r="M120" s="20"/>
      <c r="N120" s="20"/>
      <c r="O120" s="20"/>
    </row>
    <row r="121" spans="1:15" ht="15.75" outlineLevel="2">
      <c r="A121" s="116" t="s">
        <v>76</v>
      </c>
      <c r="B121" s="116" t="s">
        <v>77</v>
      </c>
      <c r="C121" s="116" t="s">
        <v>79</v>
      </c>
      <c r="D121" s="117">
        <v>5</v>
      </c>
      <c r="E121" s="119">
        <v>196</v>
      </c>
      <c r="F121" s="119">
        <f t="shared" si="22"/>
        <v>980</v>
      </c>
      <c r="G121" s="119">
        <v>4</v>
      </c>
      <c r="H121" s="123">
        <f t="shared" si="23"/>
        <v>784</v>
      </c>
      <c r="I121" s="126"/>
      <c r="J121" s="126">
        <f aca="true" t="shared" si="25" ref="J121:J126">H121</f>
        <v>784</v>
      </c>
      <c r="K121" s="128">
        <f t="shared" si="24"/>
        <v>784</v>
      </c>
      <c r="L121" s="20"/>
      <c r="M121" s="20"/>
      <c r="N121" s="20"/>
      <c r="O121" s="20"/>
    </row>
    <row r="122" spans="1:15" ht="15.75" outlineLevel="2">
      <c r="A122" s="116" t="s">
        <v>76</v>
      </c>
      <c r="B122" s="116" t="s">
        <v>77</v>
      </c>
      <c r="C122" s="116" t="s">
        <v>80</v>
      </c>
      <c r="D122" s="117">
        <v>5</v>
      </c>
      <c r="E122" s="119">
        <v>26</v>
      </c>
      <c r="F122" s="119">
        <f t="shared" si="22"/>
        <v>130</v>
      </c>
      <c r="G122" s="119">
        <v>4</v>
      </c>
      <c r="H122" s="123">
        <f t="shared" si="23"/>
        <v>104</v>
      </c>
      <c r="I122" s="126"/>
      <c r="J122" s="126">
        <f t="shared" si="25"/>
        <v>104</v>
      </c>
      <c r="K122" s="128">
        <f t="shared" si="24"/>
        <v>104</v>
      </c>
      <c r="L122" s="20"/>
      <c r="M122" s="20"/>
      <c r="N122" s="20"/>
      <c r="O122" s="20"/>
    </row>
    <row r="123" spans="1:15" ht="15.75" outlineLevel="2">
      <c r="A123" s="116" t="s">
        <v>76</v>
      </c>
      <c r="B123" s="116" t="s">
        <v>77</v>
      </c>
      <c r="C123" s="116" t="s">
        <v>81</v>
      </c>
      <c r="D123" s="117">
        <v>5</v>
      </c>
      <c r="E123" s="119">
        <v>16</v>
      </c>
      <c r="F123" s="119">
        <f t="shared" si="22"/>
        <v>80</v>
      </c>
      <c r="G123" s="119">
        <v>4</v>
      </c>
      <c r="H123" s="123">
        <f t="shared" si="23"/>
        <v>64</v>
      </c>
      <c r="I123" s="126"/>
      <c r="J123" s="126">
        <f t="shared" si="25"/>
        <v>64</v>
      </c>
      <c r="K123" s="128">
        <f t="shared" si="24"/>
        <v>64</v>
      </c>
      <c r="L123" s="20"/>
      <c r="M123" s="20"/>
      <c r="N123" s="20"/>
      <c r="O123" s="20"/>
    </row>
    <row r="124" spans="1:15" ht="15.75" outlineLevel="2">
      <c r="A124" s="116" t="s">
        <v>76</v>
      </c>
      <c r="B124" s="116" t="s">
        <v>77</v>
      </c>
      <c r="C124" s="116" t="s">
        <v>82</v>
      </c>
      <c r="D124" s="117">
        <v>5</v>
      </c>
      <c r="E124" s="119">
        <v>40</v>
      </c>
      <c r="F124" s="119">
        <f t="shared" si="22"/>
        <v>200</v>
      </c>
      <c r="G124" s="119">
        <v>4</v>
      </c>
      <c r="H124" s="123">
        <f t="shared" si="23"/>
        <v>160</v>
      </c>
      <c r="I124" s="126"/>
      <c r="J124" s="126">
        <f t="shared" si="25"/>
        <v>160</v>
      </c>
      <c r="K124" s="128">
        <f t="shared" si="24"/>
        <v>160</v>
      </c>
      <c r="L124" s="20"/>
      <c r="M124" s="20"/>
      <c r="N124" s="20"/>
      <c r="O124" s="20"/>
    </row>
    <row r="125" spans="1:15" ht="15.75" outlineLevel="2">
      <c r="A125" s="116" t="s">
        <v>76</v>
      </c>
      <c r="B125" s="116" t="s">
        <v>77</v>
      </c>
      <c r="C125" s="116" t="s">
        <v>83</v>
      </c>
      <c r="D125" s="117">
        <v>5</v>
      </c>
      <c r="E125" s="119">
        <v>36</v>
      </c>
      <c r="F125" s="119">
        <f t="shared" si="22"/>
        <v>180</v>
      </c>
      <c r="G125" s="119">
        <v>4</v>
      </c>
      <c r="H125" s="123">
        <f t="shared" si="23"/>
        <v>144</v>
      </c>
      <c r="I125" s="126"/>
      <c r="J125" s="126">
        <f t="shared" si="25"/>
        <v>144</v>
      </c>
      <c r="K125" s="128">
        <f t="shared" si="24"/>
        <v>144</v>
      </c>
      <c r="L125" s="20"/>
      <c r="M125" s="20"/>
      <c r="N125" s="20"/>
      <c r="O125" s="20"/>
    </row>
    <row r="126" spans="1:15" ht="15.75" outlineLevel="2">
      <c r="A126" s="116" t="s">
        <v>76</v>
      </c>
      <c r="B126" s="116" t="s">
        <v>77</v>
      </c>
      <c r="C126" s="116" t="s">
        <v>84</v>
      </c>
      <c r="D126" s="117">
        <v>5</v>
      </c>
      <c r="E126" s="119">
        <v>80</v>
      </c>
      <c r="F126" s="119">
        <f t="shared" si="22"/>
        <v>400</v>
      </c>
      <c r="G126" s="119">
        <v>4</v>
      </c>
      <c r="H126" s="123">
        <f t="shared" si="23"/>
        <v>320</v>
      </c>
      <c r="I126" s="126"/>
      <c r="J126" s="126">
        <f t="shared" si="25"/>
        <v>320</v>
      </c>
      <c r="K126" s="128">
        <f t="shared" si="24"/>
        <v>320</v>
      </c>
      <c r="L126" s="20"/>
      <c r="M126" s="20"/>
      <c r="N126" s="20"/>
      <c r="O126" s="20"/>
    </row>
    <row r="127" spans="1:15" ht="15.75" outlineLevel="2">
      <c r="A127" s="116" t="s">
        <v>76</v>
      </c>
      <c r="B127" s="116" t="s">
        <v>77</v>
      </c>
      <c r="C127" s="116" t="s">
        <v>85</v>
      </c>
      <c r="D127" s="117"/>
      <c r="E127" s="119"/>
      <c r="F127" s="119"/>
      <c r="G127" s="130" t="s">
        <v>247</v>
      </c>
      <c r="H127" s="131"/>
      <c r="I127" s="131"/>
      <c r="J127" s="131"/>
      <c r="K127" s="131"/>
      <c r="L127" s="20"/>
      <c r="M127" s="20"/>
      <c r="N127" s="20"/>
      <c r="O127" s="20"/>
    </row>
    <row r="128" spans="1:15" ht="15.75" outlineLevel="2">
      <c r="A128" s="116" t="s">
        <v>76</v>
      </c>
      <c r="B128" s="116" t="s">
        <v>77</v>
      </c>
      <c r="C128" s="116" t="s">
        <v>86</v>
      </c>
      <c r="D128" s="117"/>
      <c r="E128" s="119"/>
      <c r="F128" s="119"/>
      <c r="G128" s="134" t="s">
        <v>248</v>
      </c>
      <c r="H128" s="135"/>
      <c r="I128" s="135"/>
      <c r="J128" s="135"/>
      <c r="K128" s="135"/>
      <c r="L128" s="20"/>
      <c r="M128" s="20"/>
      <c r="N128" s="20"/>
      <c r="O128" s="20"/>
    </row>
    <row r="129" spans="1:15" ht="15.75" outlineLevel="2">
      <c r="A129" s="116" t="s">
        <v>76</v>
      </c>
      <c r="B129" s="116" t="s">
        <v>77</v>
      </c>
      <c r="C129" s="116" t="s">
        <v>87</v>
      </c>
      <c r="D129" s="117"/>
      <c r="E129" s="119"/>
      <c r="F129" s="119"/>
      <c r="G129" s="135"/>
      <c r="H129" s="135"/>
      <c r="I129" s="135"/>
      <c r="J129" s="135"/>
      <c r="K129" s="135"/>
      <c r="L129" s="20"/>
      <c r="M129" s="20"/>
      <c r="N129" s="20"/>
      <c r="O129" s="20"/>
    </row>
    <row r="130" spans="1:15" ht="15.75" outlineLevel="2">
      <c r="A130" s="85"/>
      <c r="B130" s="85"/>
      <c r="C130" s="85"/>
      <c r="D130" s="1"/>
      <c r="F130" s="5">
        <f>D130*E130</f>
        <v>0</v>
      </c>
      <c r="H130" s="20">
        <f>G130*E130</f>
        <v>0</v>
      </c>
      <c r="I130" s="26"/>
      <c r="K130" s="5">
        <f>SUM(I130:J130)</f>
        <v>0</v>
      </c>
      <c r="L130" s="10">
        <v>78895</v>
      </c>
      <c r="M130" s="10">
        <v>52400</v>
      </c>
      <c r="N130" s="10">
        <v>0</v>
      </c>
      <c r="O130" s="10">
        <v>0</v>
      </c>
    </row>
    <row r="131" spans="1:15" s="95" customFormat="1" ht="15.75" outlineLevel="1">
      <c r="A131" s="96" t="s">
        <v>21</v>
      </c>
      <c r="B131" s="90"/>
      <c r="C131" s="91"/>
      <c r="D131" s="90"/>
      <c r="E131" s="92"/>
      <c r="F131" s="93">
        <f>SUBTOTAL(9,F120:F130)</f>
        <v>8160</v>
      </c>
      <c r="G131" s="93"/>
      <c r="H131" s="93">
        <f>SUBTOTAL(9,H119:H130)</f>
        <v>6528</v>
      </c>
      <c r="I131" s="93">
        <f>SUBTOTAL(9,I119:I130)</f>
        <v>0</v>
      </c>
      <c r="J131" s="93">
        <f>SUBTOTAL(9,J119:J130)</f>
        <v>6528</v>
      </c>
      <c r="K131" s="93">
        <f>SUBTOTAL(9,K119:K130)</f>
        <v>6528</v>
      </c>
      <c r="L131" s="10">
        <f>SUBTOTAL(9,L130:L130)</f>
        <v>78895</v>
      </c>
      <c r="M131" s="10">
        <f>SUBTOTAL(9,M130:M130)</f>
        <v>52400</v>
      </c>
      <c r="N131" s="10">
        <f>SUBTOTAL(9,N130:N130)</f>
        <v>0</v>
      </c>
      <c r="O131" s="10">
        <f>SUBTOTAL(9,O130:O130)</f>
        <v>0</v>
      </c>
    </row>
    <row r="132" spans="1:11" ht="15.75" outlineLevel="2">
      <c r="A132" s="121" t="s">
        <v>22</v>
      </c>
      <c r="B132" s="121" t="s">
        <v>104</v>
      </c>
      <c r="C132" s="121" t="s">
        <v>105</v>
      </c>
      <c r="D132" s="112">
        <v>1</v>
      </c>
      <c r="E132" s="119">
        <v>39995</v>
      </c>
      <c r="F132" s="119">
        <f aca="true" t="shared" si="26" ref="F132:F148">E132*D132</f>
        <v>39995</v>
      </c>
      <c r="G132" s="119">
        <v>1</v>
      </c>
      <c r="H132" s="123">
        <f aca="true" t="shared" si="27" ref="H132:H137">G132*E132</f>
        <v>39995</v>
      </c>
      <c r="I132" s="120">
        <f>H132</f>
        <v>39995</v>
      </c>
      <c r="J132" s="120"/>
      <c r="K132" s="119">
        <f aca="true" t="shared" si="28" ref="K132:K145">SUM(I132:J132)</f>
        <v>39995</v>
      </c>
    </row>
    <row r="133" spans="1:11" ht="15.75" outlineLevel="2">
      <c r="A133" s="23" t="s">
        <v>22</v>
      </c>
      <c r="B133" s="23" t="s">
        <v>104</v>
      </c>
      <c r="C133" s="23" t="s">
        <v>106</v>
      </c>
      <c r="D133" s="3">
        <v>1</v>
      </c>
      <c r="E133" s="5">
        <v>35930</v>
      </c>
      <c r="F133" s="5">
        <f t="shared" si="26"/>
        <v>35930</v>
      </c>
      <c r="H133" s="20">
        <f t="shared" si="27"/>
        <v>0</v>
      </c>
      <c r="K133" s="5">
        <f t="shared" si="28"/>
        <v>0</v>
      </c>
    </row>
    <row r="134" spans="1:11" ht="15.75" outlineLevel="2">
      <c r="A134" s="23" t="s">
        <v>22</v>
      </c>
      <c r="B134" s="23" t="s">
        <v>104</v>
      </c>
      <c r="C134" s="23" t="s">
        <v>107</v>
      </c>
      <c r="D134" s="3">
        <v>1</v>
      </c>
      <c r="E134" s="5">
        <v>1316.69</v>
      </c>
      <c r="F134" s="5">
        <f t="shared" si="26"/>
        <v>1316.69</v>
      </c>
      <c r="H134" s="20">
        <f t="shared" si="27"/>
        <v>0</v>
      </c>
      <c r="K134" s="5">
        <f t="shared" si="28"/>
        <v>0</v>
      </c>
    </row>
    <row r="135" spans="1:11" ht="15.75" outlineLevel="2">
      <c r="A135" s="23" t="s">
        <v>22</v>
      </c>
      <c r="B135" s="23" t="s">
        <v>104</v>
      </c>
      <c r="C135" s="23" t="s">
        <v>108</v>
      </c>
      <c r="D135" s="3">
        <v>2</v>
      </c>
      <c r="E135" s="5">
        <v>5460.67</v>
      </c>
      <c r="F135" s="5">
        <f t="shared" si="26"/>
        <v>10921.34</v>
      </c>
      <c r="H135" s="20">
        <f t="shared" si="27"/>
        <v>0</v>
      </c>
      <c r="K135" s="5">
        <f t="shared" si="28"/>
        <v>0</v>
      </c>
    </row>
    <row r="136" spans="1:11" ht="15.75" outlineLevel="2">
      <c r="A136" s="23" t="s">
        <v>22</v>
      </c>
      <c r="B136" s="23" t="s">
        <v>104</v>
      </c>
      <c r="C136" s="23" t="s">
        <v>109</v>
      </c>
      <c r="D136" s="3">
        <v>2</v>
      </c>
      <c r="E136" s="5">
        <v>569.05</v>
      </c>
      <c r="F136" s="5">
        <f t="shared" si="26"/>
        <v>1138.1</v>
      </c>
      <c r="H136" s="20">
        <f t="shared" si="27"/>
        <v>0</v>
      </c>
      <c r="K136" s="5">
        <f t="shared" si="28"/>
        <v>0</v>
      </c>
    </row>
    <row r="137" spans="1:15" ht="15.75" outlineLevel="2">
      <c r="A137" s="23"/>
      <c r="B137" s="23"/>
      <c r="C137" s="23"/>
      <c r="F137" s="5">
        <f t="shared" si="26"/>
        <v>0</v>
      </c>
      <c r="H137" s="20">
        <f t="shared" si="27"/>
        <v>0</v>
      </c>
      <c r="K137" s="5">
        <f t="shared" si="28"/>
        <v>0</v>
      </c>
      <c r="L137" s="10">
        <v>107834.74</v>
      </c>
      <c r="M137" s="10">
        <v>21200</v>
      </c>
      <c r="N137" s="10">
        <v>122448.4</v>
      </c>
      <c r="O137" s="10">
        <v>28997.12</v>
      </c>
    </row>
    <row r="138" spans="1:15" s="95" customFormat="1" ht="15.75" outlineLevel="1">
      <c r="A138" s="98" t="s">
        <v>23</v>
      </c>
      <c r="B138" s="90"/>
      <c r="C138" s="100"/>
      <c r="D138" s="90"/>
      <c r="E138" s="92"/>
      <c r="F138" s="93">
        <f>SUBTOTAL(9,F132:F137)</f>
        <v>89301.13</v>
      </c>
      <c r="G138" s="93"/>
      <c r="H138" s="93">
        <f>SUBTOTAL(9,H132:H137)</f>
        <v>39995</v>
      </c>
      <c r="I138" s="93">
        <f>SUBTOTAL(9,I132:I137)</f>
        <v>39995</v>
      </c>
      <c r="J138" s="93">
        <f>SUBTOTAL(9,J132:J136)</f>
        <v>0</v>
      </c>
      <c r="K138" s="93">
        <f>SUBTOTAL(9,K132:K136)</f>
        <v>39995</v>
      </c>
      <c r="L138" s="10">
        <f>SUBTOTAL(9,L132:L137)</f>
        <v>107834.74</v>
      </c>
      <c r="M138" s="10">
        <f>SUBTOTAL(9,M132:M137)</f>
        <v>21200</v>
      </c>
      <c r="N138" s="10">
        <f>SUBTOTAL(9,N132:N137)</f>
        <v>122448.4</v>
      </c>
      <c r="O138" s="10">
        <f>SUBTOTAL(9,O132:O137)</f>
        <v>28997.12</v>
      </c>
    </row>
    <row r="139" spans="1:11" ht="15.75" outlineLevel="2">
      <c r="A139" s="121" t="s">
        <v>61</v>
      </c>
      <c r="B139" s="121" t="s">
        <v>151</v>
      </c>
      <c r="C139" s="121" t="s">
        <v>152</v>
      </c>
      <c r="D139" s="112">
        <v>1</v>
      </c>
      <c r="E139" s="119">
        <v>11400</v>
      </c>
      <c r="F139" s="119">
        <f t="shared" si="26"/>
        <v>11400</v>
      </c>
      <c r="G139" s="119">
        <v>1</v>
      </c>
      <c r="H139" s="123">
        <f>G139*F139</f>
        <v>11400</v>
      </c>
      <c r="I139" s="120"/>
      <c r="J139" s="120">
        <f>H139</f>
        <v>11400</v>
      </c>
      <c r="K139" s="119">
        <f>SUM(I139:J139)</f>
        <v>11400</v>
      </c>
    </row>
    <row r="140" spans="1:11" ht="15.75" outlineLevel="2">
      <c r="A140" s="112"/>
      <c r="B140" s="127"/>
      <c r="C140" s="121" t="s">
        <v>153</v>
      </c>
      <c r="D140" s="112"/>
      <c r="E140" s="119"/>
      <c r="F140" s="119">
        <f t="shared" si="26"/>
        <v>0</v>
      </c>
      <c r="G140" s="119"/>
      <c r="H140" s="123">
        <f>G140*E140</f>
        <v>0</v>
      </c>
      <c r="I140" s="120">
        <f>H140</f>
        <v>0</v>
      </c>
      <c r="J140" s="120"/>
      <c r="K140" s="119">
        <f>SUM(I140:J140)</f>
        <v>0</v>
      </c>
    </row>
    <row r="141" spans="1:11" ht="15.75" customHeight="1" outlineLevel="2">
      <c r="A141" s="23" t="s">
        <v>61</v>
      </c>
      <c r="B141" s="23" t="s">
        <v>151</v>
      </c>
      <c r="C141" s="23" t="s">
        <v>154</v>
      </c>
      <c r="D141" s="3">
        <v>1</v>
      </c>
      <c r="E141" s="5">
        <v>1500</v>
      </c>
      <c r="F141" s="5">
        <f t="shared" si="26"/>
        <v>1500</v>
      </c>
      <c r="G141" s="133" t="s">
        <v>249</v>
      </c>
      <c r="H141" s="133"/>
      <c r="I141" s="133"/>
      <c r="J141" s="133"/>
      <c r="K141" s="133"/>
    </row>
    <row r="142" spans="1:11" ht="15.75" outlineLevel="2">
      <c r="A142" s="23"/>
      <c r="B142" s="23"/>
      <c r="C142" s="23" t="s">
        <v>155</v>
      </c>
      <c r="F142" s="5">
        <f t="shared" si="26"/>
        <v>0</v>
      </c>
      <c r="G142" s="133"/>
      <c r="H142" s="133"/>
      <c r="I142" s="133"/>
      <c r="J142" s="133"/>
      <c r="K142" s="133"/>
    </row>
    <row r="143" spans="1:11" ht="15.75" customHeight="1" outlineLevel="2">
      <c r="A143" s="23" t="s">
        <v>61</v>
      </c>
      <c r="B143" s="23" t="s">
        <v>151</v>
      </c>
      <c r="C143" s="23" t="s">
        <v>156</v>
      </c>
      <c r="D143" s="3">
        <v>28</v>
      </c>
      <c r="E143" s="5">
        <v>75</v>
      </c>
      <c r="F143" s="5">
        <f t="shared" si="26"/>
        <v>2100</v>
      </c>
      <c r="G143" s="136" t="s">
        <v>256</v>
      </c>
      <c r="H143" s="133"/>
      <c r="I143" s="133"/>
      <c r="J143" s="133"/>
      <c r="K143" s="133"/>
    </row>
    <row r="144" spans="1:11" ht="15.75" outlineLevel="2">
      <c r="A144" s="23"/>
      <c r="B144" s="23"/>
      <c r="C144" s="23" t="s">
        <v>157</v>
      </c>
      <c r="F144" s="5">
        <f t="shared" si="26"/>
        <v>0</v>
      </c>
      <c r="G144" s="133"/>
      <c r="H144" s="133"/>
      <c r="I144" s="133"/>
      <c r="J144" s="133"/>
      <c r="K144" s="133"/>
    </row>
    <row r="145" spans="2:15" ht="15.75" outlineLevel="2">
      <c r="B145" s="22"/>
      <c r="C145" s="22"/>
      <c r="F145" s="5">
        <f t="shared" si="26"/>
        <v>0</v>
      </c>
      <c r="H145" s="20">
        <f>G145*E145</f>
        <v>0</v>
      </c>
      <c r="I145" s="28">
        <f>H145</f>
        <v>0</v>
      </c>
      <c r="K145" s="5">
        <f t="shared" si="28"/>
        <v>0</v>
      </c>
      <c r="L145" s="10">
        <v>25000</v>
      </c>
      <c r="M145" s="10">
        <v>25000</v>
      </c>
      <c r="N145" s="10">
        <v>0</v>
      </c>
      <c r="O145" s="10">
        <v>0</v>
      </c>
    </row>
    <row r="146" spans="1:15" s="95" customFormat="1" ht="15.75" outlineLevel="1">
      <c r="A146" s="89" t="s">
        <v>58</v>
      </c>
      <c r="B146" s="90"/>
      <c r="C146" s="90"/>
      <c r="D146" s="90"/>
      <c r="E146" s="92"/>
      <c r="F146" s="93">
        <f>SUBTOTAL(9,F139:F145)</f>
        <v>15000</v>
      </c>
      <c r="G146" s="93"/>
      <c r="H146" s="93">
        <f>SUBTOTAL(9,H139:H145)</f>
        <v>11400</v>
      </c>
      <c r="I146" s="93">
        <f>SUBTOTAL(9,I139:I145)</f>
        <v>0</v>
      </c>
      <c r="J146" s="93">
        <f>SUBTOTAL(9,J139:J145)</f>
        <v>11400</v>
      </c>
      <c r="K146" s="93">
        <f>SUBTOTAL(9,K139:K145)</f>
        <v>11400</v>
      </c>
      <c r="L146" s="10">
        <f>SUBTOTAL(9,L145:L145)</f>
        <v>25000</v>
      </c>
      <c r="M146" s="10">
        <f>SUBTOTAL(9,M145:M145)</f>
        <v>25000</v>
      </c>
      <c r="N146" s="10">
        <f>SUBTOTAL(9,N145:N145)</f>
        <v>0</v>
      </c>
      <c r="O146" s="10">
        <f>SUBTOTAL(9,O145:O145)</f>
        <v>0</v>
      </c>
    </row>
    <row r="147" spans="1:11" ht="15.75" outlineLevel="2">
      <c r="A147" s="121" t="s">
        <v>159</v>
      </c>
      <c r="B147" s="127" t="s">
        <v>160</v>
      </c>
      <c r="C147" s="127" t="s">
        <v>158</v>
      </c>
      <c r="D147" s="112">
        <v>4</v>
      </c>
      <c r="E147" s="119">
        <v>499</v>
      </c>
      <c r="F147" s="119">
        <f t="shared" si="26"/>
        <v>1996</v>
      </c>
      <c r="G147" s="119">
        <v>4</v>
      </c>
      <c r="H147" s="123">
        <f>G147*E147</f>
        <v>1996</v>
      </c>
      <c r="I147" s="120">
        <f>H147</f>
        <v>1996</v>
      </c>
      <c r="J147" s="120"/>
      <c r="K147" s="119">
        <f>SUM(I147:J147)</f>
        <v>1996</v>
      </c>
    </row>
    <row r="148" spans="1:15" ht="15.75" outlineLevel="2">
      <c r="A148" s="23"/>
      <c r="B148" s="22"/>
      <c r="C148" s="23"/>
      <c r="F148" s="5">
        <f t="shared" si="26"/>
        <v>0</v>
      </c>
      <c r="H148" s="20">
        <f>G148*F148</f>
        <v>0</v>
      </c>
      <c r="K148" s="5">
        <f>SUM(I148:J148)</f>
        <v>0</v>
      </c>
      <c r="L148" s="10">
        <v>2819</v>
      </c>
      <c r="M148" s="10">
        <v>0</v>
      </c>
      <c r="N148" s="10">
        <v>8604.56</v>
      </c>
      <c r="O148" s="10">
        <v>2217.42</v>
      </c>
    </row>
    <row r="149" spans="1:15" s="95" customFormat="1" ht="15.75" outlineLevel="1">
      <c r="A149" s="98" t="s">
        <v>24</v>
      </c>
      <c r="B149" s="90"/>
      <c r="C149" s="100"/>
      <c r="D149" s="90"/>
      <c r="E149" s="92"/>
      <c r="F149" s="93">
        <f>SUBTOTAL(9,F147:F148)</f>
        <v>1996</v>
      </c>
      <c r="G149" s="93"/>
      <c r="H149" s="93">
        <f>SUBTOTAL(9,H147:H148)</f>
        <v>1996</v>
      </c>
      <c r="I149" s="93">
        <f>SUBTOTAL(9,I147:I147)</f>
        <v>1996</v>
      </c>
      <c r="J149" s="93">
        <f>SUBTOTAL(9,J147:J147)</f>
        <v>0</v>
      </c>
      <c r="K149" s="93">
        <f>SUBTOTAL(9,K147:K147)</f>
        <v>1996</v>
      </c>
      <c r="L149" s="10">
        <f>SUBTOTAL(9,L148:L148)</f>
        <v>2819</v>
      </c>
      <c r="M149" s="10">
        <f>SUBTOTAL(9,M148:M148)</f>
        <v>0</v>
      </c>
      <c r="N149" s="10">
        <f>SUBTOTAL(9,N148:N148)</f>
        <v>8604.56</v>
      </c>
      <c r="O149" s="10">
        <f>SUBTOTAL(9,O148:O148)</f>
        <v>2217.42</v>
      </c>
    </row>
    <row r="150" spans="1:11" ht="15.75" outlineLevel="2">
      <c r="A150" s="121" t="s">
        <v>47</v>
      </c>
      <c r="B150" s="127" t="s">
        <v>209</v>
      </c>
      <c r="C150" s="121" t="s">
        <v>210</v>
      </c>
      <c r="D150" s="112">
        <v>1</v>
      </c>
      <c r="E150" s="119">
        <v>1300</v>
      </c>
      <c r="F150" s="119">
        <f>E150*D150</f>
        <v>1300</v>
      </c>
      <c r="G150" s="119">
        <v>1</v>
      </c>
      <c r="H150" s="123">
        <f>G150*E150</f>
        <v>1300</v>
      </c>
      <c r="I150" s="120">
        <f>H150</f>
        <v>1300</v>
      </c>
      <c r="J150" s="120"/>
      <c r="K150" s="119">
        <f>SUM(I150:J150)</f>
        <v>1300</v>
      </c>
    </row>
    <row r="151" spans="2:15" ht="15.75" outlineLevel="2">
      <c r="B151" s="22"/>
      <c r="C151" s="23"/>
      <c r="F151" s="5">
        <f>E151*D151</f>
        <v>0</v>
      </c>
      <c r="H151" s="20">
        <f>G151*E151</f>
        <v>0</v>
      </c>
      <c r="K151" s="5">
        <f>SUM(I151:J151)</f>
        <v>0</v>
      </c>
      <c r="L151" s="10">
        <v>2711.9</v>
      </c>
      <c r="M151" s="10">
        <v>1011.94</v>
      </c>
      <c r="N151" s="10">
        <v>0</v>
      </c>
      <c r="O151" s="10">
        <v>0</v>
      </c>
    </row>
    <row r="152" spans="1:15" s="95" customFormat="1" ht="15.75" outlineLevel="1">
      <c r="A152" s="96" t="s">
        <v>25</v>
      </c>
      <c r="B152" s="90"/>
      <c r="C152" s="91"/>
      <c r="D152" s="90"/>
      <c r="E152" s="92"/>
      <c r="F152" s="93">
        <f>SUBTOTAL(9,F150:F151)</f>
        <v>1300</v>
      </c>
      <c r="G152" s="93"/>
      <c r="H152" s="94">
        <f>SUBTOTAL(9,H150:H151)</f>
        <v>1300</v>
      </c>
      <c r="I152" s="94">
        <f>SUBTOTAL(9,I150:I151)</f>
        <v>1300</v>
      </c>
      <c r="J152" s="94">
        <f>SUBTOTAL(9,J150:J151)</f>
        <v>0</v>
      </c>
      <c r="K152" s="94">
        <f>SUBTOTAL(9,K150:K151)</f>
        <v>1300</v>
      </c>
      <c r="L152" s="10">
        <f>SUBTOTAL(9,L151:L151)</f>
        <v>2711.9</v>
      </c>
      <c r="M152" s="10">
        <f>SUBTOTAL(9,M151:M151)</f>
        <v>1011.94</v>
      </c>
      <c r="N152" s="10">
        <f>SUBTOTAL(9,N151:N151)</f>
        <v>0</v>
      </c>
      <c r="O152" s="10">
        <f>SUBTOTAL(9,O151:O151)</f>
        <v>0</v>
      </c>
    </row>
    <row r="153" spans="1:11" ht="15.75" outlineLevel="2">
      <c r="A153" s="112" t="s">
        <v>231</v>
      </c>
      <c r="B153" s="112" t="s">
        <v>232</v>
      </c>
      <c r="C153" s="112" t="s">
        <v>233</v>
      </c>
      <c r="D153" s="112">
        <v>2</v>
      </c>
      <c r="E153" s="119">
        <v>19215</v>
      </c>
      <c r="F153" s="119">
        <f>E153*D153</f>
        <v>38430</v>
      </c>
      <c r="G153" s="119">
        <v>2</v>
      </c>
      <c r="H153" s="123">
        <f>G153*E153</f>
        <v>38430</v>
      </c>
      <c r="I153" s="120">
        <f>H153</f>
        <v>38430</v>
      </c>
      <c r="J153" s="120"/>
      <c r="K153" s="119">
        <f>SUM(I153:J153)</f>
        <v>38430</v>
      </c>
    </row>
    <row r="154" spans="1:11" ht="15.75" outlineLevel="2">
      <c r="A154" s="3" t="s">
        <v>231</v>
      </c>
      <c r="B154" s="3" t="s">
        <v>232</v>
      </c>
      <c r="C154" s="23" t="s">
        <v>234</v>
      </c>
      <c r="D154" s="3">
        <v>2</v>
      </c>
      <c r="E154" s="5">
        <v>10652</v>
      </c>
      <c r="F154" s="5">
        <f>E154*D154</f>
        <v>21304</v>
      </c>
      <c r="H154" s="20">
        <f>G154*E154</f>
        <v>0</v>
      </c>
      <c r="I154" s="28">
        <f>H154</f>
        <v>0</v>
      </c>
      <c r="K154" s="5">
        <f>SUM(I154:J154)</f>
        <v>0</v>
      </c>
    </row>
    <row r="155" spans="3:15" ht="15.75" outlineLevel="2">
      <c r="C155" s="23"/>
      <c r="F155" s="5">
        <f>E155*D155</f>
        <v>0</v>
      </c>
      <c r="H155" s="20">
        <f>G155*E155</f>
        <v>0</v>
      </c>
      <c r="K155" s="5">
        <f>SUM(I155:J155)</f>
        <v>0</v>
      </c>
      <c r="L155" s="10">
        <v>32593.13</v>
      </c>
      <c r="M155" s="10">
        <v>28579.13</v>
      </c>
      <c r="N155" s="10">
        <v>34164.16</v>
      </c>
      <c r="O155" s="10">
        <v>21702.31</v>
      </c>
    </row>
    <row r="156" spans="1:15" s="95" customFormat="1" ht="15.75" outlineLevel="1">
      <c r="A156" s="89" t="s">
        <v>37</v>
      </c>
      <c r="B156" s="90"/>
      <c r="C156" s="90"/>
      <c r="D156" s="90"/>
      <c r="E156" s="92"/>
      <c r="F156" s="93">
        <f>SUBTOTAL(9,F153:F155)</f>
        <v>59734</v>
      </c>
      <c r="G156" s="93"/>
      <c r="H156" s="93">
        <f aca="true" t="shared" si="29" ref="H156:O156">SUBTOTAL(9,H153:H155)</f>
        <v>38430</v>
      </c>
      <c r="I156" s="93">
        <f t="shared" si="29"/>
        <v>38430</v>
      </c>
      <c r="J156" s="93">
        <f t="shared" si="29"/>
        <v>0</v>
      </c>
      <c r="K156" s="93">
        <f t="shared" si="29"/>
        <v>38430</v>
      </c>
      <c r="L156" s="10">
        <f t="shared" si="29"/>
        <v>32593.13</v>
      </c>
      <c r="M156" s="10">
        <f t="shared" si="29"/>
        <v>28579.13</v>
      </c>
      <c r="N156" s="10">
        <f t="shared" si="29"/>
        <v>34164.16</v>
      </c>
      <c r="O156" s="10">
        <f t="shared" si="29"/>
        <v>21702.31</v>
      </c>
    </row>
    <row r="157" spans="1:11" ht="15.75" outlineLevel="2">
      <c r="A157" s="112" t="s">
        <v>26</v>
      </c>
      <c r="B157" s="112" t="s">
        <v>235</v>
      </c>
      <c r="C157" s="116" t="s">
        <v>236</v>
      </c>
      <c r="D157" s="112">
        <v>2</v>
      </c>
      <c r="E157" s="119">
        <v>4714.5</v>
      </c>
      <c r="F157" s="119">
        <f aca="true" t="shared" si="30" ref="F157:F162">E157*D157</f>
        <v>9429</v>
      </c>
      <c r="G157" s="120">
        <v>1</v>
      </c>
      <c r="H157" s="123">
        <f aca="true" t="shared" si="31" ref="H157:H162">G157*E157</f>
        <v>4714.5</v>
      </c>
      <c r="I157" s="120"/>
      <c r="J157" s="120">
        <f>H157</f>
        <v>4714.5</v>
      </c>
      <c r="K157" s="119">
        <f aca="true" t="shared" si="32" ref="K157:K162">SUM(I157:J157)</f>
        <v>4714.5</v>
      </c>
    </row>
    <row r="158" spans="1:11" ht="15.75" outlineLevel="2">
      <c r="A158" s="112" t="s">
        <v>26</v>
      </c>
      <c r="B158" s="112" t="s">
        <v>235</v>
      </c>
      <c r="C158" s="121" t="s">
        <v>237</v>
      </c>
      <c r="D158" s="112">
        <v>1</v>
      </c>
      <c r="E158" s="119">
        <v>11579</v>
      </c>
      <c r="F158" s="119">
        <f t="shared" si="30"/>
        <v>11579</v>
      </c>
      <c r="G158" s="120">
        <v>1</v>
      </c>
      <c r="H158" s="123">
        <f t="shared" si="31"/>
        <v>11579</v>
      </c>
      <c r="I158" s="120"/>
      <c r="J158" s="120">
        <f>H158</f>
        <v>11579</v>
      </c>
      <c r="K158" s="119">
        <f t="shared" si="32"/>
        <v>11579</v>
      </c>
    </row>
    <row r="159" spans="1:11" ht="15.75" outlineLevel="2">
      <c r="A159" s="3" t="s">
        <v>26</v>
      </c>
      <c r="B159" s="3" t="s">
        <v>235</v>
      </c>
      <c r="C159" s="23" t="s">
        <v>238</v>
      </c>
      <c r="D159" s="3">
        <v>1</v>
      </c>
      <c r="E159" s="5">
        <v>1301.36</v>
      </c>
      <c r="F159" s="5">
        <f t="shared" si="30"/>
        <v>1301.36</v>
      </c>
      <c r="G159" s="28">
        <v>0</v>
      </c>
      <c r="H159" s="20">
        <f t="shared" si="31"/>
        <v>0</v>
      </c>
      <c r="K159" s="5">
        <f>SUM(I159:J159)</f>
        <v>0</v>
      </c>
    </row>
    <row r="160" spans="1:11" ht="15.75" outlineLevel="2">
      <c r="A160" s="3" t="s">
        <v>26</v>
      </c>
      <c r="B160" s="3" t="s">
        <v>235</v>
      </c>
      <c r="C160" s="23" t="s">
        <v>239</v>
      </c>
      <c r="D160" s="3">
        <v>2</v>
      </c>
      <c r="E160" s="5">
        <v>1250</v>
      </c>
      <c r="F160" s="5">
        <f t="shared" si="30"/>
        <v>2500</v>
      </c>
      <c r="G160" s="28"/>
      <c r="H160" s="20">
        <f t="shared" si="31"/>
        <v>0</v>
      </c>
      <c r="K160" s="5">
        <f>SUM(I160:J160)</f>
        <v>0</v>
      </c>
    </row>
    <row r="161" spans="1:11" ht="15.75" outlineLevel="2">
      <c r="A161" s="3" t="s">
        <v>26</v>
      </c>
      <c r="B161" s="3" t="s">
        <v>235</v>
      </c>
      <c r="C161" s="23" t="s">
        <v>240</v>
      </c>
      <c r="D161" s="3">
        <v>6</v>
      </c>
      <c r="E161" s="5">
        <v>259.46</v>
      </c>
      <c r="F161" s="5">
        <f t="shared" si="30"/>
        <v>1556.7599999999998</v>
      </c>
      <c r="H161" s="20">
        <f t="shared" si="31"/>
        <v>0</v>
      </c>
      <c r="K161" s="5">
        <f t="shared" si="32"/>
        <v>0</v>
      </c>
    </row>
    <row r="162" spans="3:15" ht="15.75" outlineLevel="2">
      <c r="C162" s="85"/>
      <c r="F162" s="5">
        <f t="shared" si="30"/>
        <v>0</v>
      </c>
      <c r="H162" s="20">
        <f t="shared" si="31"/>
        <v>0</v>
      </c>
      <c r="K162" s="5">
        <f t="shared" si="32"/>
        <v>0</v>
      </c>
      <c r="L162" s="10">
        <v>38277.18</v>
      </c>
      <c r="M162" s="10">
        <v>15153.55</v>
      </c>
      <c r="N162" s="10">
        <v>56154.09</v>
      </c>
      <c r="O162" s="10">
        <v>3560.18</v>
      </c>
    </row>
    <row r="163" spans="1:15" s="95" customFormat="1" ht="15.75" outlineLevel="1">
      <c r="A163" s="89" t="s">
        <v>53</v>
      </c>
      <c r="B163" s="90"/>
      <c r="C163" s="90"/>
      <c r="D163" s="90"/>
      <c r="E163" s="90"/>
      <c r="F163" s="93">
        <f>SUBTOTAL(9,F157:F162)</f>
        <v>26366.12</v>
      </c>
      <c r="G163" s="93"/>
      <c r="H163" s="93">
        <f>SUBTOTAL(9,H157:H162)</f>
        <v>16293.5</v>
      </c>
      <c r="I163" s="93">
        <f>SUBTOTAL(9,I157:I162)</f>
        <v>0</v>
      </c>
      <c r="J163" s="93">
        <f>SUBTOTAL(9,J157:J162)</f>
        <v>16293.5</v>
      </c>
      <c r="K163" s="93">
        <f>SUBTOTAL(9,K157:K162)</f>
        <v>16293.5</v>
      </c>
      <c r="L163" s="10">
        <f>SUBTOTAL(9,L162:L162)</f>
        <v>38277.18</v>
      </c>
      <c r="M163" s="10">
        <f>SUBTOTAL(9,M162:M162)</f>
        <v>15153.55</v>
      </c>
      <c r="N163" s="10">
        <f>SUBTOTAL(9,N162:N162)</f>
        <v>56154.09</v>
      </c>
      <c r="O163" s="10">
        <f>SUBTOTAL(9,O162:O162)</f>
        <v>3560.18</v>
      </c>
    </row>
    <row r="164" spans="1:11" ht="15.75" outlineLevel="2">
      <c r="A164" s="127" t="s">
        <v>13</v>
      </c>
      <c r="B164" s="121" t="s">
        <v>172</v>
      </c>
      <c r="C164" s="112" t="s">
        <v>173</v>
      </c>
      <c r="D164" s="112">
        <v>6</v>
      </c>
      <c r="E164" s="119">
        <v>147</v>
      </c>
      <c r="F164" s="119">
        <f>D164*E164</f>
        <v>882</v>
      </c>
      <c r="G164" s="120">
        <v>6</v>
      </c>
      <c r="H164" s="123">
        <f>G164*E164</f>
        <v>882</v>
      </c>
      <c r="I164" s="120"/>
      <c r="J164" s="120">
        <f>H164</f>
        <v>882</v>
      </c>
      <c r="K164" s="119">
        <f>SUM(I164:J164)</f>
        <v>882</v>
      </c>
    </row>
    <row r="165" spans="1:11" ht="15.75" outlineLevel="2">
      <c r="A165" s="127" t="s">
        <v>13</v>
      </c>
      <c r="B165" s="121" t="s">
        <v>172</v>
      </c>
      <c r="C165" s="116" t="s">
        <v>175</v>
      </c>
      <c r="D165" s="112">
        <v>6</v>
      </c>
      <c r="E165" s="119">
        <v>329</v>
      </c>
      <c r="F165" s="119">
        <f>D165*E165</f>
        <v>1974</v>
      </c>
      <c r="G165" s="120">
        <v>6</v>
      </c>
      <c r="H165" s="123">
        <f>G165*E165</f>
        <v>1974</v>
      </c>
      <c r="I165" s="120"/>
      <c r="J165" s="120">
        <f>H165</f>
        <v>1974</v>
      </c>
      <c r="K165" s="119">
        <f>SUM(I165:J165)</f>
        <v>1974</v>
      </c>
    </row>
    <row r="166" spans="1:11" ht="36.75" customHeight="1" outlineLevel="2">
      <c r="A166" s="22" t="s">
        <v>174</v>
      </c>
      <c r="B166" s="23" t="s">
        <v>172</v>
      </c>
      <c r="C166" s="85" t="s">
        <v>176</v>
      </c>
      <c r="D166" s="22">
        <v>2</v>
      </c>
      <c r="E166" s="5">
        <v>700</v>
      </c>
      <c r="F166" s="5">
        <f>D166*E166</f>
        <v>1400</v>
      </c>
      <c r="G166" s="137" t="s">
        <v>246</v>
      </c>
      <c r="H166" s="138"/>
      <c r="I166" s="138"/>
      <c r="J166" s="138"/>
      <c r="K166" s="138"/>
    </row>
    <row r="167" spans="1:15" ht="15.75" outlineLevel="2">
      <c r="A167" s="23"/>
      <c r="B167" s="23"/>
      <c r="C167" s="23"/>
      <c r="D167" s="22"/>
      <c r="F167" s="5">
        <f>D167*E167</f>
        <v>0</v>
      </c>
      <c r="H167" s="20">
        <f>G167*E167</f>
        <v>0</v>
      </c>
      <c r="K167" s="5">
        <f>SUM(I167:J167)</f>
        <v>0</v>
      </c>
      <c r="L167" s="10">
        <v>111188</v>
      </c>
      <c r="M167" s="10">
        <v>8288</v>
      </c>
      <c r="N167" s="10">
        <v>22775</v>
      </c>
      <c r="O167" s="10">
        <v>19600</v>
      </c>
    </row>
    <row r="168" spans="1:15" s="95" customFormat="1" ht="15.75" outlineLevel="1">
      <c r="A168" s="98" t="s">
        <v>27</v>
      </c>
      <c r="B168" s="90"/>
      <c r="C168" s="90"/>
      <c r="D168" s="90"/>
      <c r="E168" s="92"/>
      <c r="F168" s="93">
        <f>SUBTOTAL(9,F164:F167)</f>
        <v>4256</v>
      </c>
      <c r="G168" s="93"/>
      <c r="H168" s="93">
        <f>SUBTOTAL(9,H164:H167)</f>
        <v>2856</v>
      </c>
      <c r="I168" s="93">
        <f>SUBTOTAL(9,I164:I167)</f>
        <v>0</v>
      </c>
      <c r="J168" s="93">
        <f>SUBTOTAL(9,J164:J167)</f>
        <v>2856</v>
      </c>
      <c r="K168" s="93">
        <f>SUBTOTAL(9,K164:K167)</f>
        <v>2856</v>
      </c>
      <c r="L168" s="10">
        <f>SUBTOTAL(9,L167:L167)</f>
        <v>111188</v>
      </c>
      <c r="M168" s="10">
        <f>SUBTOTAL(9,M167:M167)</f>
        <v>8288</v>
      </c>
      <c r="N168" s="10">
        <f>SUBTOTAL(9,N167:N167)</f>
        <v>22775</v>
      </c>
      <c r="O168" s="10">
        <f>SUBTOTAL(9,O167:O167)</f>
        <v>19600</v>
      </c>
    </row>
    <row r="169" spans="1:11" ht="15.75" outlineLevel="2">
      <c r="A169" s="121" t="s">
        <v>241</v>
      </c>
      <c r="B169" s="121" t="s">
        <v>242</v>
      </c>
      <c r="C169" s="116" t="s">
        <v>243</v>
      </c>
      <c r="D169" s="127">
        <v>1</v>
      </c>
      <c r="E169" s="119">
        <v>184.59</v>
      </c>
      <c r="F169" s="119">
        <f>D169*E169</f>
        <v>184.59</v>
      </c>
      <c r="G169" s="119">
        <v>1</v>
      </c>
      <c r="H169" s="123">
        <f>G169*F169</f>
        <v>184.59</v>
      </c>
      <c r="I169" s="120">
        <f>H169</f>
        <v>184.59</v>
      </c>
      <c r="J169" s="120"/>
      <c r="K169" s="119">
        <f>SUM(I169:J169)</f>
        <v>184.59</v>
      </c>
    </row>
    <row r="170" spans="1:11" ht="15.75" outlineLevel="2">
      <c r="A170" s="121" t="s">
        <v>241</v>
      </c>
      <c r="B170" s="121" t="s">
        <v>242</v>
      </c>
      <c r="C170" s="116" t="s">
        <v>244</v>
      </c>
      <c r="D170" s="127">
        <v>1</v>
      </c>
      <c r="E170" s="119">
        <v>1975.42</v>
      </c>
      <c r="F170" s="119">
        <f>D170*E170</f>
        <v>1975.42</v>
      </c>
      <c r="G170" s="119">
        <v>1</v>
      </c>
      <c r="H170" s="123">
        <f>G170*F170</f>
        <v>1975.42</v>
      </c>
      <c r="I170" s="120">
        <f>H170</f>
        <v>1975.42</v>
      </c>
      <c r="J170" s="120"/>
      <c r="K170" s="119">
        <f>SUM(I170:J170)</f>
        <v>1975.42</v>
      </c>
    </row>
    <row r="171" spans="3:15" ht="15.75" outlineLevel="2">
      <c r="C171" s="23"/>
      <c r="D171" s="22"/>
      <c r="F171" s="5">
        <f>D171*E171</f>
        <v>0</v>
      </c>
      <c r="H171" s="20">
        <f>G171*F171</f>
        <v>0</v>
      </c>
      <c r="K171" s="5">
        <f>SUM(I171:J171)</f>
        <v>0</v>
      </c>
      <c r="L171" s="10">
        <v>2819.84</v>
      </c>
      <c r="M171" s="10">
        <v>1564.9</v>
      </c>
      <c r="N171" s="10">
        <v>3169.31</v>
      </c>
      <c r="O171" s="10">
        <v>2513.58</v>
      </c>
    </row>
    <row r="172" spans="1:15" s="95" customFormat="1" ht="15.75" outlineLevel="1">
      <c r="A172" s="98" t="s">
        <v>29</v>
      </c>
      <c r="B172" s="90"/>
      <c r="C172" s="90"/>
      <c r="D172" s="90"/>
      <c r="E172" s="92"/>
      <c r="F172" s="93">
        <f>SUBTOTAL(9,F169:F171)</f>
        <v>2160.01</v>
      </c>
      <c r="G172" s="93"/>
      <c r="H172" s="93">
        <f aca="true" t="shared" si="33" ref="H172:O172">SUBTOTAL(9,H169:H171)</f>
        <v>2160.01</v>
      </c>
      <c r="I172" s="93">
        <f t="shared" si="33"/>
        <v>2160.01</v>
      </c>
      <c r="J172" s="93">
        <f t="shared" si="33"/>
        <v>0</v>
      </c>
      <c r="K172" s="93">
        <f t="shared" si="33"/>
        <v>2160.01</v>
      </c>
      <c r="L172" s="10">
        <f>SUBTOTAL(9,L169:L171)</f>
        <v>2819.84</v>
      </c>
      <c r="M172" s="10">
        <f>SUBTOTAL(9,M169:M171)</f>
        <v>1564.9</v>
      </c>
      <c r="N172" s="10">
        <f t="shared" si="33"/>
        <v>3169.31</v>
      </c>
      <c r="O172" s="10">
        <f t="shared" si="33"/>
        <v>2513.58</v>
      </c>
    </row>
    <row r="173" spans="1:11" ht="15.75" outlineLevel="2">
      <c r="A173" s="129" t="s">
        <v>185</v>
      </c>
      <c r="B173" s="112" t="s">
        <v>186</v>
      </c>
      <c r="C173" s="121" t="s">
        <v>177</v>
      </c>
      <c r="D173" s="127">
        <v>1</v>
      </c>
      <c r="E173" s="119">
        <v>445.88</v>
      </c>
      <c r="F173" s="119">
        <f aca="true" t="shared" si="34" ref="F173:F180">D173*E173</f>
        <v>445.88</v>
      </c>
      <c r="G173" s="120">
        <v>1</v>
      </c>
      <c r="H173" s="123">
        <f aca="true" t="shared" si="35" ref="H173:H181">G173*E173</f>
        <v>445.88</v>
      </c>
      <c r="I173" s="120">
        <f>H173</f>
        <v>445.88</v>
      </c>
      <c r="J173" s="120"/>
      <c r="K173" s="119">
        <f aca="true" t="shared" si="36" ref="K173:K180">SUM(I173:J173)</f>
        <v>445.88</v>
      </c>
    </row>
    <row r="174" spans="1:11" ht="15.75" outlineLevel="2">
      <c r="A174" s="129" t="s">
        <v>185</v>
      </c>
      <c r="B174" s="112" t="s">
        <v>186</v>
      </c>
      <c r="C174" s="121" t="s">
        <v>178</v>
      </c>
      <c r="D174" s="127">
        <v>1</v>
      </c>
      <c r="E174" s="119">
        <v>2602.4</v>
      </c>
      <c r="F174" s="119">
        <f t="shared" si="34"/>
        <v>2602.4</v>
      </c>
      <c r="G174" s="120">
        <v>1</v>
      </c>
      <c r="H174" s="123">
        <f t="shared" si="35"/>
        <v>2602.4</v>
      </c>
      <c r="I174" s="120">
        <f aca="true" t="shared" si="37" ref="I174:I179">H174</f>
        <v>2602.4</v>
      </c>
      <c r="J174" s="120"/>
      <c r="K174" s="119">
        <f t="shared" si="36"/>
        <v>2602.4</v>
      </c>
    </row>
    <row r="175" spans="1:11" ht="15.75" outlineLevel="2">
      <c r="A175" s="129" t="s">
        <v>185</v>
      </c>
      <c r="B175" s="112" t="s">
        <v>186</v>
      </c>
      <c r="C175" s="121" t="s">
        <v>179</v>
      </c>
      <c r="D175" s="127">
        <v>1</v>
      </c>
      <c r="E175" s="119">
        <v>356.99</v>
      </c>
      <c r="F175" s="119">
        <f t="shared" si="34"/>
        <v>356.99</v>
      </c>
      <c r="G175" s="120">
        <v>1</v>
      </c>
      <c r="H175" s="123">
        <f t="shared" si="35"/>
        <v>356.99</v>
      </c>
      <c r="I175" s="120">
        <f t="shared" si="37"/>
        <v>356.99</v>
      </c>
      <c r="J175" s="120"/>
      <c r="K175" s="119">
        <f t="shared" si="36"/>
        <v>356.99</v>
      </c>
    </row>
    <row r="176" spans="1:15" ht="15.75" outlineLevel="2">
      <c r="A176" s="129" t="s">
        <v>185</v>
      </c>
      <c r="B176" s="112" t="s">
        <v>186</v>
      </c>
      <c r="C176" s="121" t="s">
        <v>180</v>
      </c>
      <c r="D176" s="127">
        <v>1</v>
      </c>
      <c r="E176" s="119">
        <v>48.29</v>
      </c>
      <c r="F176" s="119">
        <f t="shared" si="34"/>
        <v>48.29</v>
      </c>
      <c r="G176" s="120">
        <v>1</v>
      </c>
      <c r="H176" s="123">
        <f t="shared" si="35"/>
        <v>48.29</v>
      </c>
      <c r="I176" s="120">
        <f t="shared" si="37"/>
        <v>48.29</v>
      </c>
      <c r="J176" s="120"/>
      <c r="K176" s="119">
        <f t="shared" si="36"/>
        <v>48.29</v>
      </c>
      <c r="L176" s="3"/>
      <c r="M176" s="3"/>
      <c r="N176" s="3"/>
      <c r="O176" s="3"/>
    </row>
    <row r="177" spans="1:16" ht="15.75" outlineLevel="2">
      <c r="A177" s="129" t="s">
        <v>185</v>
      </c>
      <c r="B177" s="112" t="s">
        <v>186</v>
      </c>
      <c r="C177" s="121" t="s">
        <v>181</v>
      </c>
      <c r="D177" s="127">
        <v>1</v>
      </c>
      <c r="E177" s="119">
        <v>463.25</v>
      </c>
      <c r="F177" s="119">
        <f t="shared" si="34"/>
        <v>463.25</v>
      </c>
      <c r="G177" s="120">
        <v>1</v>
      </c>
      <c r="H177" s="123">
        <f t="shared" si="35"/>
        <v>463.25</v>
      </c>
      <c r="I177" s="120">
        <f t="shared" si="37"/>
        <v>463.25</v>
      </c>
      <c r="J177" s="120"/>
      <c r="K177" s="119">
        <f t="shared" si="36"/>
        <v>463.25</v>
      </c>
      <c r="P177" s="23"/>
    </row>
    <row r="178" spans="1:11" ht="15.75" outlineLevel="2">
      <c r="A178" s="129" t="s">
        <v>185</v>
      </c>
      <c r="B178" s="112" t="s">
        <v>186</v>
      </c>
      <c r="C178" s="121" t="s">
        <v>182</v>
      </c>
      <c r="D178" s="127">
        <v>1</v>
      </c>
      <c r="E178" s="119">
        <v>430.02</v>
      </c>
      <c r="F178" s="119">
        <f t="shared" si="34"/>
        <v>430.02</v>
      </c>
      <c r="G178" s="120">
        <v>1</v>
      </c>
      <c r="H178" s="123">
        <f t="shared" si="35"/>
        <v>430.02</v>
      </c>
      <c r="I178" s="120">
        <f t="shared" si="37"/>
        <v>430.02</v>
      </c>
      <c r="J178" s="120"/>
      <c r="K178" s="119">
        <f t="shared" si="36"/>
        <v>430.02</v>
      </c>
    </row>
    <row r="179" spans="1:11" ht="15.75" outlineLevel="2">
      <c r="A179" s="129" t="s">
        <v>185</v>
      </c>
      <c r="B179" s="112" t="s">
        <v>186</v>
      </c>
      <c r="C179" s="121" t="s">
        <v>183</v>
      </c>
      <c r="D179" s="127">
        <v>1</v>
      </c>
      <c r="E179" s="119">
        <v>2097.65</v>
      </c>
      <c r="F179" s="119">
        <f t="shared" si="34"/>
        <v>2097.65</v>
      </c>
      <c r="G179" s="120">
        <v>1</v>
      </c>
      <c r="H179" s="123">
        <f t="shared" si="35"/>
        <v>2097.65</v>
      </c>
      <c r="I179" s="120">
        <f t="shared" si="37"/>
        <v>2097.65</v>
      </c>
      <c r="J179" s="120"/>
      <c r="K179" s="119">
        <f t="shared" si="36"/>
        <v>2097.65</v>
      </c>
    </row>
    <row r="180" spans="1:15" ht="15.75" outlineLevel="2">
      <c r="A180" s="83" t="s">
        <v>185</v>
      </c>
      <c r="B180" s="3" t="s">
        <v>186</v>
      </c>
      <c r="C180" s="23" t="s">
        <v>184</v>
      </c>
      <c r="D180" s="22">
        <v>1</v>
      </c>
      <c r="E180" s="5">
        <v>56849</v>
      </c>
      <c r="F180" s="5">
        <f t="shared" si="34"/>
        <v>56849</v>
      </c>
      <c r="G180" s="28">
        <v>0</v>
      </c>
      <c r="H180" s="20">
        <f t="shared" si="35"/>
        <v>0</v>
      </c>
      <c r="I180" s="28">
        <f>H180</f>
        <v>0</v>
      </c>
      <c r="K180" s="5">
        <f t="shared" si="36"/>
        <v>0</v>
      </c>
      <c r="L180" s="3"/>
      <c r="M180" s="3"/>
      <c r="N180" s="3"/>
      <c r="O180" s="3"/>
    </row>
    <row r="181" spans="1:15" ht="15.75" outlineLevel="2">
      <c r="A181" s="83"/>
      <c r="H181" s="20">
        <f t="shared" si="35"/>
        <v>0</v>
      </c>
      <c r="K181" s="5"/>
      <c r="L181" s="10">
        <v>0</v>
      </c>
      <c r="M181" s="10">
        <v>0</v>
      </c>
      <c r="N181" s="10">
        <v>129576.13</v>
      </c>
      <c r="O181" s="10">
        <v>49790.18</v>
      </c>
    </row>
    <row r="182" spans="1:15" s="95" customFormat="1" ht="15.75" outlineLevel="1">
      <c r="A182" s="98" t="s">
        <v>28</v>
      </c>
      <c r="B182" s="90"/>
      <c r="C182" s="90"/>
      <c r="D182" s="90"/>
      <c r="E182" s="92"/>
      <c r="F182" s="93">
        <f>SUBTOTAL(9,F173:F181)</f>
        <v>63293.479999999996</v>
      </c>
      <c r="G182" s="93"/>
      <c r="H182" s="93">
        <f>SUBTOTAL(9,H173:H181)</f>
        <v>6444.48</v>
      </c>
      <c r="I182" s="93">
        <f>SUBTOTAL(9,I173:I181)</f>
        <v>6444.48</v>
      </c>
      <c r="J182" s="93">
        <f>SUBTOTAL(9,J173:J181)</f>
        <v>0</v>
      </c>
      <c r="K182" s="93">
        <f>SUBTOTAL(9,K173:K181)</f>
        <v>6444.48</v>
      </c>
      <c r="L182" s="10">
        <f>SUBTOTAL(9,L181:L181)</f>
        <v>0</v>
      </c>
      <c r="M182" s="10">
        <f>SUBTOTAL(9,M181:M181)</f>
        <v>0</v>
      </c>
      <c r="N182" s="10">
        <f>SUBTOTAL(9,N181:N181)</f>
        <v>129576.13</v>
      </c>
      <c r="O182" s="10">
        <f>SUBTOTAL(9,O181:O181)</f>
        <v>49790.18</v>
      </c>
    </row>
    <row r="183" spans="1:16" ht="15.75" outlineLevel="2">
      <c r="A183" s="129" t="s">
        <v>14</v>
      </c>
      <c r="B183" s="112" t="s">
        <v>215</v>
      </c>
      <c r="C183" s="127" t="s">
        <v>216</v>
      </c>
      <c r="D183" s="127">
        <v>1</v>
      </c>
      <c r="E183" s="119">
        <v>550</v>
      </c>
      <c r="F183" s="119">
        <f aca="true" t="shared" si="38" ref="F183:F191">D183*E183</f>
        <v>550</v>
      </c>
      <c r="G183" s="120">
        <v>1</v>
      </c>
      <c r="H183" s="123">
        <f aca="true" t="shared" si="39" ref="H183:H191">G183*E183</f>
        <v>550</v>
      </c>
      <c r="I183" s="120"/>
      <c r="J183" s="120">
        <f>H183</f>
        <v>550</v>
      </c>
      <c r="K183" s="119">
        <f aca="true" t="shared" si="40" ref="K183:K191">SUM(I183:J183)</f>
        <v>550</v>
      </c>
      <c r="P183" s="23"/>
    </row>
    <row r="184" spans="1:11" ht="15.75" outlineLevel="2">
      <c r="A184" s="129" t="s">
        <v>14</v>
      </c>
      <c r="B184" s="112" t="s">
        <v>215</v>
      </c>
      <c r="C184" s="127" t="s">
        <v>217</v>
      </c>
      <c r="D184" s="127">
        <v>2</v>
      </c>
      <c r="E184" s="119">
        <v>1322</v>
      </c>
      <c r="F184" s="119">
        <f t="shared" si="38"/>
        <v>2644</v>
      </c>
      <c r="G184" s="120">
        <v>2</v>
      </c>
      <c r="H184" s="123">
        <f t="shared" si="39"/>
        <v>2644</v>
      </c>
      <c r="I184" s="120"/>
      <c r="J184" s="120">
        <f>H184</f>
        <v>2644</v>
      </c>
      <c r="K184" s="119">
        <f t="shared" si="40"/>
        <v>2644</v>
      </c>
    </row>
    <row r="185" spans="1:11" ht="15.75" outlineLevel="2">
      <c r="A185" s="129" t="s">
        <v>14</v>
      </c>
      <c r="B185" s="112" t="s">
        <v>215</v>
      </c>
      <c r="C185" s="127" t="s">
        <v>218</v>
      </c>
      <c r="D185" s="127">
        <v>5</v>
      </c>
      <c r="E185" s="119">
        <v>259</v>
      </c>
      <c r="F185" s="119">
        <f t="shared" si="38"/>
        <v>1295</v>
      </c>
      <c r="G185" s="130" t="s">
        <v>247</v>
      </c>
      <c r="H185" s="131"/>
      <c r="I185" s="131"/>
      <c r="J185" s="131"/>
      <c r="K185" s="131"/>
    </row>
    <row r="186" spans="1:15" ht="37.5" customHeight="1" outlineLevel="2">
      <c r="A186" s="83" t="s">
        <v>14</v>
      </c>
      <c r="B186" s="3" t="s">
        <v>215</v>
      </c>
      <c r="C186" s="22" t="s">
        <v>219</v>
      </c>
      <c r="D186" s="22">
        <v>10</v>
      </c>
      <c r="E186" s="5">
        <v>155</v>
      </c>
      <c r="F186" s="5">
        <f t="shared" si="38"/>
        <v>1550</v>
      </c>
      <c r="G186" s="132" t="s">
        <v>250</v>
      </c>
      <c r="H186" s="132"/>
      <c r="I186" s="132"/>
      <c r="J186" s="132"/>
      <c r="K186" s="132"/>
      <c r="L186" s="3"/>
      <c r="M186" s="3"/>
      <c r="N186" s="3"/>
      <c r="O186" s="3"/>
    </row>
    <row r="187" spans="1:16" ht="15.75" outlineLevel="2">
      <c r="A187" s="129" t="s">
        <v>14</v>
      </c>
      <c r="B187" s="112" t="s">
        <v>215</v>
      </c>
      <c r="C187" s="127" t="s">
        <v>220</v>
      </c>
      <c r="D187" s="127">
        <v>1</v>
      </c>
      <c r="E187" s="119">
        <v>1179</v>
      </c>
      <c r="F187" s="119">
        <f t="shared" si="38"/>
        <v>1179</v>
      </c>
      <c r="G187" s="130" t="s">
        <v>251</v>
      </c>
      <c r="H187" s="131"/>
      <c r="I187" s="131"/>
      <c r="J187" s="131"/>
      <c r="K187" s="131"/>
      <c r="P187" s="23"/>
    </row>
    <row r="188" spans="1:11" ht="15.75" outlineLevel="2">
      <c r="A188" s="129" t="s">
        <v>14</v>
      </c>
      <c r="B188" s="112" t="s">
        <v>215</v>
      </c>
      <c r="C188" s="127" t="s">
        <v>221</v>
      </c>
      <c r="D188" s="127">
        <v>1</v>
      </c>
      <c r="E188" s="119">
        <v>295</v>
      </c>
      <c r="F188" s="119">
        <f t="shared" si="38"/>
        <v>295</v>
      </c>
      <c r="G188" s="120">
        <v>1</v>
      </c>
      <c r="H188" s="123">
        <f t="shared" si="39"/>
        <v>295</v>
      </c>
      <c r="I188" s="120"/>
      <c r="J188" s="120">
        <f>H188</f>
        <v>295</v>
      </c>
      <c r="K188" s="119">
        <f t="shared" si="40"/>
        <v>295</v>
      </c>
    </row>
    <row r="189" spans="1:11" ht="15.75" outlineLevel="2">
      <c r="A189" s="129" t="s">
        <v>14</v>
      </c>
      <c r="B189" s="112" t="s">
        <v>215</v>
      </c>
      <c r="C189" s="127" t="s">
        <v>222</v>
      </c>
      <c r="D189" s="127">
        <v>12</v>
      </c>
      <c r="E189" s="119">
        <v>335</v>
      </c>
      <c r="F189" s="119">
        <f t="shared" si="38"/>
        <v>4020</v>
      </c>
      <c r="G189" s="130" t="s">
        <v>247</v>
      </c>
      <c r="H189" s="131"/>
      <c r="I189" s="131"/>
      <c r="J189" s="131"/>
      <c r="K189" s="131"/>
    </row>
    <row r="190" spans="1:11" ht="15.75" outlineLevel="2">
      <c r="A190" s="83" t="s">
        <v>14</v>
      </c>
      <c r="B190" s="3" t="s">
        <v>215</v>
      </c>
      <c r="C190" s="22" t="s">
        <v>223</v>
      </c>
      <c r="D190" s="22">
        <v>1</v>
      </c>
      <c r="E190" s="5">
        <v>3385</v>
      </c>
      <c r="F190" s="5">
        <f t="shared" si="38"/>
        <v>3385</v>
      </c>
      <c r="G190" s="28"/>
      <c r="H190" s="20">
        <f t="shared" si="39"/>
        <v>0</v>
      </c>
      <c r="K190" s="5">
        <f t="shared" si="40"/>
        <v>0</v>
      </c>
    </row>
    <row r="191" spans="1:15" ht="15.75" outlineLevel="2">
      <c r="A191" s="83"/>
      <c r="C191" s="23"/>
      <c r="D191" s="22"/>
      <c r="F191" s="5">
        <f t="shared" si="38"/>
        <v>0</v>
      </c>
      <c r="G191" s="28"/>
      <c r="H191" s="20">
        <f t="shared" si="39"/>
        <v>0</v>
      </c>
      <c r="K191" s="5">
        <f t="shared" si="40"/>
        <v>0</v>
      </c>
      <c r="L191" s="10">
        <v>29335</v>
      </c>
      <c r="M191" s="10">
        <v>450</v>
      </c>
      <c r="N191" s="10">
        <v>8687.74</v>
      </c>
      <c r="O191" s="10">
        <v>8137.74</v>
      </c>
    </row>
    <row r="192" spans="1:15" s="95" customFormat="1" ht="15.75" outlineLevel="1">
      <c r="A192" s="89" t="s">
        <v>54</v>
      </c>
      <c r="B192" s="90"/>
      <c r="C192" s="90"/>
      <c r="D192" s="90"/>
      <c r="E192" s="92"/>
      <c r="F192" s="93">
        <f>SUBTOTAL(9,F183:F191)</f>
        <v>14918</v>
      </c>
      <c r="G192" s="93"/>
      <c r="H192" s="93">
        <f>SUBTOTAL(9,H183:H191)</f>
        <v>3489</v>
      </c>
      <c r="I192" s="93">
        <f>SUBTOTAL(9,I183:I191)</f>
        <v>0</v>
      </c>
      <c r="J192" s="93">
        <f>SUBTOTAL(9,J183:J191)</f>
        <v>3489</v>
      </c>
      <c r="K192" s="93">
        <f>SUBTOTAL(9,K183:K191)</f>
        <v>3489</v>
      </c>
      <c r="L192" s="10">
        <f>SUBTOTAL(9,L191:L191)</f>
        <v>29335</v>
      </c>
      <c r="M192" s="10">
        <f>SUBTOTAL(9,M191:M191)</f>
        <v>450</v>
      </c>
      <c r="N192" s="10">
        <f>SUBTOTAL(9,N191:N191)</f>
        <v>8687.74</v>
      </c>
      <c r="O192" s="10">
        <f>SUBTOTAL(9,O191:O191)</f>
        <v>8137.74</v>
      </c>
    </row>
    <row r="193" spans="1:15" ht="16.5" thickBot="1">
      <c r="A193" s="18"/>
      <c r="C193" s="14" t="s">
        <v>32</v>
      </c>
      <c r="F193" s="82">
        <f>SUBTOTAL(9,F5:F192)</f>
        <v>831805.7699999999</v>
      </c>
      <c r="G193" s="13"/>
      <c r="H193" s="5">
        <f>SUBTOTAL(9,H5:H192)</f>
        <v>397012.81000000023</v>
      </c>
      <c r="I193" s="5">
        <f>SUBTOTAL(9,I5:I191)</f>
        <v>200133.32</v>
      </c>
      <c r="J193" s="5">
        <f>SUBTOTAL(9,J5:J190)</f>
        <v>196879.49</v>
      </c>
      <c r="K193" s="5">
        <f>SUBTOTAL(9,K5:K190)</f>
        <v>397012.81000000023</v>
      </c>
      <c r="L193" s="99">
        <f>SUBTOTAL(9,L15:L192)</f>
        <v>905902.27</v>
      </c>
      <c r="M193" s="99">
        <f>SUBTOTAL(9,M15:M192)</f>
        <v>376059.01</v>
      </c>
      <c r="N193" s="99">
        <f>SUBTOTAL(9,N5:N192)</f>
        <v>757226.0599999999</v>
      </c>
      <c r="O193" s="99">
        <f>SUBTOTAL(9,O5:O192)</f>
        <v>399491.62</v>
      </c>
    </row>
    <row r="194" ht="16.5" thickTop="1"/>
    <row r="195" spans="3:11" ht="15.75">
      <c r="C195" s="14" t="s">
        <v>15</v>
      </c>
      <c r="D195" s="15"/>
      <c r="F195" s="82">
        <f>SUM(I195:J195)</f>
        <v>400000</v>
      </c>
      <c r="G195" s="13"/>
      <c r="H195" s="13">
        <f>H193</f>
        <v>397012.81000000023</v>
      </c>
      <c r="I195" s="28">
        <v>200000</v>
      </c>
      <c r="J195" s="28">
        <v>200000</v>
      </c>
      <c r="K195" s="5">
        <f>F195</f>
        <v>400000</v>
      </c>
    </row>
    <row r="196" ht="15.75">
      <c r="C196" s="8"/>
    </row>
    <row r="197" spans="3:15" ht="15.75">
      <c r="C197" s="14" t="s">
        <v>16</v>
      </c>
      <c r="D197" s="15"/>
      <c r="F197" s="84">
        <f>F195-F193</f>
        <v>-431805.7699999999</v>
      </c>
      <c r="G197" s="13"/>
      <c r="H197" s="16">
        <f>F195-H195</f>
        <v>2987.1899999997695</v>
      </c>
      <c r="I197" s="28">
        <f>I195-I193</f>
        <v>-133.32000000000698</v>
      </c>
      <c r="J197" s="28">
        <f>J195-J193</f>
        <v>3120.5100000000093</v>
      </c>
      <c r="K197" s="2">
        <f>K195-K193</f>
        <v>2987.1899999997695</v>
      </c>
      <c r="L197" s="3"/>
      <c r="M197" s="3"/>
      <c r="N197" s="3"/>
      <c r="O197" s="3"/>
    </row>
    <row r="198" spans="1:15" ht="15.75">
      <c r="A198" s="23"/>
      <c r="C198" s="14"/>
      <c r="D198" s="15"/>
      <c r="G198" s="13"/>
      <c r="H198" s="16"/>
      <c r="L198" s="3"/>
      <c r="M198" s="3"/>
      <c r="N198" s="3"/>
      <c r="O198" s="3"/>
    </row>
    <row r="199" spans="1:6" ht="15.75">
      <c r="A199" s="116"/>
      <c r="B199" s="116"/>
      <c r="C199" s="116"/>
      <c r="D199" s="117"/>
      <c r="E199" s="118"/>
      <c r="F199" s="119"/>
    </row>
    <row r="200" spans="1:6" ht="15.75">
      <c r="A200" s="116"/>
      <c r="B200" s="116"/>
      <c r="C200" s="116"/>
      <c r="D200" s="117"/>
      <c r="E200" s="118"/>
      <c r="F200" s="119"/>
    </row>
    <row r="201" spans="1:6" ht="15.75">
      <c r="A201" s="116"/>
      <c r="B201" s="116"/>
      <c r="C201" s="116"/>
      <c r="D201" s="117"/>
      <c r="E201" s="118"/>
      <c r="F201" s="119"/>
    </row>
    <row r="202" spans="1:15" ht="15.75">
      <c r="A202" s="116"/>
      <c r="B202" s="116"/>
      <c r="C202" s="116"/>
      <c r="D202" s="117"/>
      <c r="E202" s="118"/>
      <c r="F202" s="119"/>
      <c r="L202" s="3"/>
      <c r="M202" s="3"/>
      <c r="N202" s="3"/>
      <c r="O202" s="3"/>
    </row>
    <row r="203" spans="1:6" ht="15.75">
      <c r="A203" s="116"/>
      <c r="B203" s="116"/>
      <c r="C203" s="116"/>
      <c r="D203" s="117"/>
      <c r="E203" s="118"/>
      <c r="F203" s="119"/>
    </row>
    <row r="204" spans="1:6" ht="15.75">
      <c r="A204" s="116"/>
      <c r="B204" s="116"/>
      <c r="C204" s="116"/>
      <c r="D204" s="117"/>
      <c r="E204" s="118"/>
      <c r="F204" s="119"/>
    </row>
    <row r="205" spans="1:6" ht="15.75">
      <c r="A205" s="116"/>
      <c r="B205" s="116"/>
      <c r="C205" s="116"/>
      <c r="D205" s="117"/>
      <c r="E205" s="118"/>
      <c r="F205" s="119"/>
    </row>
    <row r="206" spans="1:6" ht="15.75">
      <c r="A206" s="116"/>
      <c r="B206" s="116"/>
      <c r="C206" s="116"/>
      <c r="D206" s="117"/>
      <c r="E206" s="119"/>
      <c r="F206" s="119"/>
    </row>
  </sheetData>
  <sheetProtection/>
  <mergeCells count="16">
    <mergeCell ref="G17:K18"/>
    <mergeCell ref="G19:K20"/>
    <mergeCell ref="N3:O3"/>
    <mergeCell ref="L3:M3"/>
    <mergeCell ref="G5:K11"/>
    <mergeCell ref="G32:K32"/>
    <mergeCell ref="G185:K185"/>
    <mergeCell ref="G186:K186"/>
    <mergeCell ref="G187:K187"/>
    <mergeCell ref="G189:K189"/>
    <mergeCell ref="G102:K102"/>
    <mergeCell ref="G127:K127"/>
    <mergeCell ref="G128:K129"/>
    <mergeCell ref="G141:K142"/>
    <mergeCell ref="G143:K144"/>
    <mergeCell ref="G166:K166"/>
  </mergeCells>
  <printOptions gridLines="1"/>
  <pageMargins left="0.25" right="0.25" top="0.5" bottom="0.5" header="0.5" footer="0.25"/>
  <pageSetup fitToHeight="4" horizontalDpi="600" verticalDpi="600" orientation="landscape" scale="60" r:id="rId4"/>
  <rowBreaks count="1" manualBreakCount="1">
    <brk id="148" max="255" man="1"/>
  </rowBreaks>
  <drawing r:id="rId3"/>
  <legacyDrawing r:id="rId2"/>
</worksheet>
</file>

<file path=xl/worksheets/sheet2.xml><?xml version="1.0" encoding="utf-8"?>
<worksheet xmlns="http://schemas.openxmlformats.org/spreadsheetml/2006/main" xmlns:r="http://schemas.openxmlformats.org/officeDocument/2006/relationships">
  <dimension ref="A1:IV169"/>
  <sheetViews>
    <sheetView zoomScalePageLayoutView="0" workbookViewId="0" topLeftCell="A1">
      <pane ySplit="2" topLeftCell="A3" activePane="bottomLeft" state="frozen"/>
      <selection pane="topLeft" activeCell="A1" sqref="A1"/>
      <selection pane="bottomLeft" activeCell="A1" sqref="A1:G1"/>
    </sheetView>
  </sheetViews>
  <sheetFormatPr defaultColWidth="9.00390625" defaultRowHeight="15.75"/>
  <cols>
    <col min="1" max="1" width="26.00390625" style="56" customWidth="1"/>
    <col min="2" max="2" width="10.75390625" style="75" customWidth="1"/>
    <col min="3" max="3" width="14.875" style="0" bestFit="1" customWidth="1"/>
    <col min="4" max="4" width="13.25390625" style="0" customWidth="1"/>
    <col min="5" max="5" width="15.50390625" style="44" customWidth="1"/>
    <col min="6" max="6" width="9.875" style="45" bestFit="1" customWidth="1"/>
    <col min="7" max="7" width="11.375" style="75" customWidth="1"/>
    <col min="8" max="8" width="12.50390625" style="0" hidden="1" customWidth="1"/>
    <col min="9" max="9" width="10.875" style="106" bestFit="1" customWidth="1"/>
  </cols>
  <sheetData>
    <row r="1" spans="1:9" ht="16.5" thickBot="1">
      <c r="A1" s="142" t="s">
        <v>64</v>
      </c>
      <c r="B1" s="143"/>
      <c r="C1" s="143"/>
      <c r="D1" s="143"/>
      <c r="E1" s="143"/>
      <c r="F1" s="143"/>
      <c r="G1" s="143"/>
      <c r="H1" s="29"/>
      <c r="I1" s="104"/>
    </row>
    <row r="2" spans="1:9" s="35" customFormat="1" ht="15.75">
      <c r="A2" s="30"/>
      <c r="B2" s="31" t="s">
        <v>39</v>
      </c>
      <c r="C2" s="32" t="s">
        <v>40</v>
      </c>
      <c r="D2" s="32" t="s">
        <v>41</v>
      </c>
      <c r="E2" s="33" t="s">
        <v>42</v>
      </c>
      <c r="F2" s="34" t="s">
        <v>8</v>
      </c>
      <c r="G2" s="34" t="s">
        <v>43</v>
      </c>
      <c r="I2" s="105"/>
    </row>
    <row r="3" spans="1:9" s="35" customFormat="1" ht="15.75">
      <c r="A3" s="36" t="s">
        <v>12</v>
      </c>
      <c r="B3" s="37">
        <v>0</v>
      </c>
      <c r="C3" s="38"/>
      <c r="D3" s="38"/>
      <c r="E3" s="39"/>
      <c r="F3" s="40"/>
      <c r="G3" s="41"/>
      <c r="I3" s="105"/>
    </row>
    <row r="4" spans="1:9" ht="15.75">
      <c r="A4" s="42"/>
      <c r="B4" s="43"/>
      <c r="F4" s="102"/>
      <c r="G4" s="113"/>
      <c r="I4" s="107"/>
    </row>
    <row r="5" spans="1:9" s="35" customFormat="1" ht="16.5" thickBot="1">
      <c r="A5" s="42"/>
      <c r="B5" s="43"/>
      <c r="C5"/>
      <c r="D5"/>
      <c r="E5" s="44"/>
      <c r="F5" s="53"/>
      <c r="G5" s="114"/>
      <c r="I5" s="105"/>
    </row>
    <row r="6" spans="1:9" s="35" customFormat="1" ht="17.25" thickBot="1" thickTop="1">
      <c r="A6" s="46"/>
      <c r="B6" s="47"/>
      <c r="C6" s="38"/>
      <c r="D6" s="38"/>
      <c r="E6" s="39"/>
      <c r="F6" s="45">
        <f>SUM(F4:F5)</f>
        <v>0</v>
      </c>
      <c r="G6" s="48">
        <f>B3-F6</f>
        <v>0</v>
      </c>
      <c r="I6" s="105"/>
    </row>
    <row r="7" spans="1:9" s="35" customFormat="1" ht="15.75">
      <c r="A7" s="49" t="s">
        <v>30</v>
      </c>
      <c r="B7" s="50">
        <v>0</v>
      </c>
      <c r="C7" s="38"/>
      <c r="D7" s="38"/>
      <c r="E7" s="39"/>
      <c r="F7" s="40"/>
      <c r="G7" s="41"/>
      <c r="I7" s="105"/>
    </row>
    <row r="8" spans="1:9" s="35" customFormat="1" ht="15.75">
      <c r="A8" s="42"/>
      <c r="B8" s="43"/>
      <c r="C8"/>
      <c r="D8"/>
      <c r="E8" s="44"/>
      <c r="F8" s="102"/>
      <c r="G8" s="115"/>
      <c r="H8" s="115">
        <f>36416.16+16184.96+48554.88</f>
        <v>101156</v>
      </c>
      <c r="I8" s="105"/>
    </row>
    <row r="9" spans="1:9" s="35" customFormat="1" ht="16.5" thickBot="1">
      <c r="A9" s="54"/>
      <c r="B9" s="43"/>
      <c r="C9"/>
      <c r="D9"/>
      <c r="E9" s="44"/>
      <c r="F9" s="53"/>
      <c r="G9" s="114"/>
      <c r="I9" s="105"/>
    </row>
    <row r="10" spans="1:9" s="35" customFormat="1" ht="17.25" thickBot="1" thickTop="1">
      <c r="A10" s="46"/>
      <c r="B10" s="47"/>
      <c r="C10" s="38"/>
      <c r="D10" s="38"/>
      <c r="E10" s="39"/>
      <c r="F10" s="45">
        <f>SUM(F8:F9)</f>
        <v>0</v>
      </c>
      <c r="G10" s="48">
        <f>B7-F10</f>
        <v>0</v>
      </c>
      <c r="I10" s="105"/>
    </row>
    <row r="11" spans="1:10" ht="15.75">
      <c r="A11" s="49" t="s">
        <v>60</v>
      </c>
      <c r="B11" s="50">
        <v>0</v>
      </c>
      <c r="G11" s="57"/>
      <c r="H11" s="51"/>
      <c r="J11" s="52"/>
    </row>
    <row r="12" spans="1:10" ht="16.5" thickBot="1">
      <c r="A12" s="79"/>
      <c r="B12" s="43"/>
      <c r="C12" s="77"/>
      <c r="D12" s="77"/>
      <c r="E12" s="78"/>
      <c r="F12" s="53"/>
      <c r="G12" s="81"/>
      <c r="H12" s="51"/>
      <c r="J12" s="52"/>
    </row>
    <row r="13" spans="1:10" ht="17.25" thickBot="1" thickTop="1">
      <c r="A13" s="46"/>
      <c r="B13" s="55"/>
      <c r="F13" s="45">
        <f>SUM(F12:F12)</f>
        <v>0</v>
      </c>
      <c r="G13" s="48">
        <f>B11-F13</f>
        <v>0</v>
      </c>
      <c r="H13" s="51"/>
      <c r="J13" s="52"/>
    </row>
    <row r="14" spans="1:10" ht="15.75">
      <c r="A14" s="49" t="s">
        <v>44</v>
      </c>
      <c r="B14" s="50">
        <v>0</v>
      </c>
      <c r="G14" s="57"/>
      <c r="H14" s="51"/>
      <c r="J14" s="52"/>
    </row>
    <row r="15" spans="1:9" ht="15.75">
      <c r="A15" s="42"/>
      <c r="B15" s="43"/>
      <c r="F15" s="102"/>
      <c r="G15" s="103"/>
      <c r="I15" s="107"/>
    </row>
    <row r="16" spans="1:9" ht="15.75">
      <c r="A16" s="42"/>
      <c r="B16" s="43"/>
      <c r="F16" s="102"/>
      <c r="G16" s="103"/>
      <c r="I16" s="105"/>
    </row>
    <row r="17" spans="1:9" ht="15.75">
      <c r="A17" s="42"/>
      <c r="B17" s="43"/>
      <c r="F17" s="102"/>
      <c r="G17" s="103"/>
      <c r="I17" s="105"/>
    </row>
    <row r="18" spans="1:10" ht="16.5" thickBot="1">
      <c r="A18" s="79"/>
      <c r="B18" s="43"/>
      <c r="C18" s="77"/>
      <c r="D18" s="77"/>
      <c r="E18" s="78"/>
      <c r="F18" s="53"/>
      <c r="G18" s="81"/>
      <c r="H18" s="51"/>
      <c r="J18" s="52"/>
    </row>
    <row r="19" spans="1:10" ht="17.25" thickBot="1" thickTop="1">
      <c r="A19" s="46"/>
      <c r="B19" s="55"/>
      <c r="F19" s="45">
        <f>SUM(F15:F18)</f>
        <v>0</v>
      </c>
      <c r="G19" s="48">
        <f>B14-F19</f>
        <v>0</v>
      </c>
      <c r="H19" s="51"/>
      <c r="J19" s="52"/>
    </row>
    <row r="20" spans="1:10" ht="15.75">
      <c r="A20" s="49" t="s">
        <v>45</v>
      </c>
      <c r="B20" s="50">
        <v>0</v>
      </c>
      <c r="G20" s="57"/>
      <c r="H20" s="51"/>
      <c r="J20" s="52"/>
    </row>
    <row r="21" spans="1:9" ht="15.75">
      <c r="A21" s="42"/>
      <c r="B21" s="43"/>
      <c r="F21" s="102"/>
      <c r="G21" s="103"/>
      <c r="I21" s="105"/>
    </row>
    <row r="22" spans="1:9" ht="15.75">
      <c r="A22" s="42"/>
      <c r="B22" s="43"/>
      <c r="F22" s="102"/>
      <c r="G22" s="103"/>
      <c r="I22" s="105"/>
    </row>
    <row r="23" spans="1:9" ht="15.75">
      <c r="A23" s="42"/>
      <c r="B23" s="43"/>
      <c r="F23" s="102"/>
      <c r="G23" s="103"/>
      <c r="I23" s="105"/>
    </row>
    <row r="24" spans="1:9" ht="15.75">
      <c r="A24" s="42"/>
      <c r="B24" s="43"/>
      <c r="F24" s="102"/>
      <c r="G24" s="103"/>
      <c r="I24" s="105"/>
    </row>
    <row r="25" spans="1:10" ht="16.5" thickBot="1">
      <c r="A25" s="54"/>
      <c r="B25" s="55"/>
      <c r="F25" s="53"/>
      <c r="G25" s="81"/>
      <c r="H25" s="51"/>
      <c r="J25" s="52"/>
    </row>
    <row r="26" spans="1:10" ht="17.25" thickBot="1" thickTop="1">
      <c r="A26" s="46"/>
      <c r="B26" s="55"/>
      <c r="F26" s="45">
        <f>SUM(F21:F25)</f>
        <v>0</v>
      </c>
      <c r="G26" s="48">
        <f>B20-F26</f>
        <v>0</v>
      </c>
      <c r="H26" s="51"/>
      <c r="J26" s="52"/>
    </row>
    <row r="27" spans="1:7" ht="15.75">
      <c r="A27" s="49" t="s">
        <v>59</v>
      </c>
      <c r="B27" s="50">
        <v>0</v>
      </c>
      <c r="G27" s="57"/>
    </row>
    <row r="28" spans="1:9" ht="15.75">
      <c r="A28" s="42"/>
      <c r="B28" s="43"/>
      <c r="F28" s="102"/>
      <c r="G28" s="103"/>
      <c r="I28" s="105"/>
    </row>
    <row r="29" spans="1:9" ht="15.75">
      <c r="A29" s="42"/>
      <c r="B29" s="43"/>
      <c r="F29" s="102"/>
      <c r="G29" s="103"/>
      <c r="I29" s="105"/>
    </row>
    <row r="30" spans="1:9" ht="15.75">
      <c r="A30" s="42"/>
      <c r="B30" s="43"/>
      <c r="F30" s="102"/>
      <c r="G30" s="103"/>
      <c r="I30" s="105"/>
    </row>
    <row r="31" spans="1:9" ht="15.75">
      <c r="A31" s="42"/>
      <c r="B31" s="43"/>
      <c r="F31" s="102"/>
      <c r="G31" s="103"/>
      <c r="I31" s="105"/>
    </row>
    <row r="32" spans="1:7" ht="16.5" thickBot="1">
      <c r="A32" s="54"/>
      <c r="B32" s="55"/>
      <c r="C32" s="59"/>
      <c r="D32" s="59"/>
      <c r="F32" s="53"/>
      <c r="G32" s="109"/>
    </row>
    <row r="33" spans="1:7" ht="17.25" thickBot="1" thickTop="1">
      <c r="A33" s="46"/>
      <c r="B33" s="55"/>
      <c r="F33" s="45">
        <f>SUM(F28:F32)</f>
        <v>0</v>
      </c>
      <c r="G33" s="48">
        <f>B27-F33</f>
        <v>0</v>
      </c>
    </row>
    <row r="34" spans="1:7" ht="15.75">
      <c r="A34" s="76" t="s">
        <v>33</v>
      </c>
      <c r="B34" s="50">
        <v>0</v>
      </c>
      <c r="G34" s="57"/>
    </row>
    <row r="35" spans="1:9" ht="15.75">
      <c r="A35" s="42"/>
      <c r="B35" s="43"/>
      <c r="F35" s="102"/>
      <c r="G35" s="103"/>
      <c r="I35" s="107"/>
    </row>
    <row r="36" spans="1:9" ht="15.75">
      <c r="A36" s="42"/>
      <c r="B36" s="43"/>
      <c r="F36" s="102"/>
      <c r="G36" s="103"/>
      <c r="I36" s="105"/>
    </row>
    <row r="37" spans="1:7" ht="16.5" thickBot="1">
      <c r="A37" s="54"/>
      <c r="B37" s="55"/>
      <c r="C37" s="59"/>
      <c r="D37" s="59"/>
      <c r="F37" s="53"/>
      <c r="G37" s="81"/>
    </row>
    <row r="38" spans="1:7" ht="17.25" thickBot="1" thickTop="1">
      <c r="A38" s="46"/>
      <c r="B38" s="55"/>
      <c r="F38" s="45">
        <f>SUM(F35:F37)</f>
        <v>0</v>
      </c>
      <c r="G38" s="48">
        <f>B34-F38</f>
        <v>0</v>
      </c>
    </row>
    <row r="39" spans="1:10" ht="15.75">
      <c r="A39" s="49" t="s">
        <v>46</v>
      </c>
      <c r="B39" s="50">
        <v>0</v>
      </c>
      <c r="G39" s="57"/>
      <c r="H39" s="51"/>
      <c r="J39" s="52"/>
    </row>
    <row r="40" spans="1:9" ht="15.75">
      <c r="A40" s="42"/>
      <c r="B40" s="43"/>
      <c r="F40" s="102"/>
      <c r="G40" s="103"/>
      <c r="I40" s="105"/>
    </row>
    <row r="41" spans="1:9" ht="15.75">
      <c r="A41" s="42"/>
      <c r="B41" s="43"/>
      <c r="F41" s="102"/>
      <c r="G41" s="103"/>
      <c r="I41" s="105"/>
    </row>
    <row r="42" spans="1:9" ht="15.75">
      <c r="A42" s="42"/>
      <c r="B42" s="43"/>
      <c r="F42" s="102"/>
      <c r="G42" s="103"/>
      <c r="I42" s="105"/>
    </row>
    <row r="43" spans="1:9" ht="15.75">
      <c r="A43" s="42"/>
      <c r="B43" s="43"/>
      <c r="F43" s="102"/>
      <c r="G43" s="103"/>
      <c r="I43" s="105"/>
    </row>
    <row r="44" spans="1:10" ht="16.5" thickBot="1">
      <c r="A44" s="54"/>
      <c r="B44" s="55"/>
      <c r="F44" s="53"/>
      <c r="G44" s="57"/>
      <c r="H44" s="51"/>
      <c r="J44" s="52"/>
    </row>
    <row r="45" spans="1:10" ht="17.25" thickBot="1" thickTop="1">
      <c r="A45" s="46"/>
      <c r="B45" s="55"/>
      <c r="F45" s="45">
        <f>SUM(F40:F44)</f>
        <v>0</v>
      </c>
      <c r="G45" s="48">
        <f>B39-F45</f>
        <v>0</v>
      </c>
      <c r="H45" s="51"/>
      <c r="J45" s="52"/>
    </row>
    <row r="46" spans="1:10" ht="15.75">
      <c r="A46" s="49" t="s">
        <v>22</v>
      </c>
      <c r="B46" s="50">
        <v>0</v>
      </c>
      <c r="G46" s="57"/>
      <c r="H46" s="51"/>
      <c r="J46" s="52"/>
    </row>
    <row r="47" spans="1:10" ht="16.5" thickBot="1">
      <c r="A47" s="54"/>
      <c r="B47" s="55"/>
      <c r="F47" s="53"/>
      <c r="G47" s="58"/>
      <c r="H47" s="51"/>
      <c r="J47" s="52"/>
    </row>
    <row r="48" spans="1:10" ht="14.25" customHeight="1" thickBot="1" thickTop="1">
      <c r="A48" s="46"/>
      <c r="B48" s="55"/>
      <c r="F48" s="45">
        <f>SUM(F47:F47)</f>
        <v>0</v>
      </c>
      <c r="G48" s="48">
        <f>B46-F48</f>
        <v>0</v>
      </c>
      <c r="H48" s="51"/>
      <c r="J48" s="52"/>
    </row>
    <row r="49" spans="1:7" ht="15.75">
      <c r="A49" s="49" t="s">
        <v>61</v>
      </c>
      <c r="B49" s="50">
        <v>0</v>
      </c>
      <c r="G49" s="57"/>
    </row>
    <row r="50" spans="1:7" ht="16.5" thickBot="1">
      <c r="A50" s="42"/>
      <c r="B50" s="43"/>
      <c r="F50" s="53"/>
      <c r="G50" s="103"/>
    </row>
    <row r="51" spans="1:7" ht="17.25" thickBot="1" thickTop="1">
      <c r="A51" s="46"/>
      <c r="B51" s="55"/>
      <c r="F51" s="45">
        <f>SUM(F49:F50)</f>
        <v>0</v>
      </c>
      <c r="G51" s="48">
        <f>B49-F51</f>
        <v>0</v>
      </c>
    </row>
    <row r="52" spans="1:7" ht="15.75">
      <c r="A52" s="49" t="s">
        <v>47</v>
      </c>
      <c r="B52" s="50">
        <v>0</v>
      </c>
      <c r="G52" s="57"/>
    </row>
    <row r="53" spans="1:9" ht="15.75">
      <c r="A53" s="42"/>
      <c r="B53" s="43"/>
      <c r="F53" s="102"/>
      <c r="G53" s="103"/>
      <c r="I53" s="107"/>
    </row>
    <row r="54" spans="1:9" ht="16.5" thickBot="1">
      <c r="A54" s="42"/>
      <c r="B54" s="43"/>
      <c r="F54" s="53"/>
      <c r="G54" s="109"/>
      <c r="I54" s="105"/>
    </row>
    <row r="55" spans="1:7" ht="17.25" thickBot="1" thickTop="1">
      <c r="A55" s="46"/>
      <c r="B55" s="55"/>
      <c r="F55" s="45">
        <f>SUM(F53:F54)</f>
        <v>0</v>
      </c>
      <c r="G55" s="48">
        <f>B52-F55</f>
        <v>0</v>
      </c>
    </row>
    <row r="56" spans="1:7" ht="15.75">
      <c r="A56" s="76" t="s">
        <v>36</v>
      </c>
      <c r="B56" s="50">
        <v>0</v>
      </c>
      <c r="G56" s="57"/>
    </row>
    <row r="57" spans="1:9" ht="15.75">
      <c r="A57" s="42"/>
      <c r="B57" s="43"/>
      <c r="F57" s="102"/>
      <c r="G57" s="103"/>
      <c r="I57" s="107"/>
    </row>
    <row r="58" spans="1:9" ht="15.75">
      <c r="A58" s="42"/>
      <c r="B58" s="43"/>
      <c r="F58" s="102"/>
      <c r="G58" s="103"/>
      <c r="I58" s="105"/>
    </row>
    <row r="59" spans="1:9" ht="16.5" thickBot="1">
      <c r="A59" s="42"/>
      <c r="B59" s="43"/>
      <c r="F59" s="53"/>
      <c r="G59" s="109"/>
      <c r="I59" s="105"/>
    </row>
    <row r="60" spans="1:7" ht="17.25" thickBot="1" thickTop="1">
      <c r="A60" s="46"/>
      <c r="B60" s="55"/>
      <c r="F60" s="45">
        <f>SUM(F57:F59)</f>
        <v>0</v>
      </c>
      <c r="G60" s="48">
        <f>B56-F60</f>
        <v>0</v>
      </c>
    </row>
    <row r="61" spans="1:7" ht="15.75">
      <c r="A61" s="49" t="s">
        <v>26</v>
      </c>
      <c r="B61" s="50">
        <v>0</v>
      </c>
      <c r="G61" s="57"/>
    </row>
    <row r="62" spans="1:9" ht="15.75">
      <c r="A62" s="42"/>
      <c r="B62" s="43"/>
      <c r="F62" s="102"/>
      <c r="G62" s="103"/>
      <c r="I62" s="105"/>
    </row>
    <row r="63" spans="1:9" ht="15.75">
      <c r="A63" s="42"/>
      <c r="B63" s="43"/>
      <c r="F63" s="102"/>
      <c r="G63" s="103"/>
      <c r="I63" s="105"/>
    </row>
    <row r="64" spans="1:7" ht="16.5" thickBot="1">
      <c r="A64" s="42"/>
      <c r="B64" s="43"/>
      <c r="F64" s="53"/>
      <c r="G64" s="103"/>
    </row>
    <row r="65" spans="1:7" ht="17.25" thickBot="1" thickTop="1">
      <c r="A65" s="54"/>
      <c r="B65" s="55"/>
      <c r="F65" s="45">
        <f>SUM(F62:F64)</f>
        <v>0</v>
      </c>
      <c r="G65" s="48">
        <f>B61-F65</f>
        <v>0</v>
      </c>
    </row>
    <row r="66" spans="1:7" ht="15.75">
      <c r="A66" s="76" t="s">
        <v>35</v>
      </c>
      <c r="B66" s="50">
        <v>0</v>
      </c>
      <c r="G66" s="57"/>
    </row>
    <row r="67" spans="1:7" ht="15.75">
      <c r="A67" s="42"/>
      <c r="B67" s="43"/>
      <c r="F67" s="102"/>
      <c r="G67" s="57"/>
    </row>
    <row r="68" spans="1:7" ht="16.5" thickBot="1">
      <c r="A68" s="79"/>
      <c r="B68" s="43"/>
      <c r="C68" s="77"/>
      <c r="D68" s="77"/>
      <c r="E68" s="78"/>
      <c r="F68" s="53"/>
      <c r="G68" s="81"/>
    </row>
    <row r="69" spans="1:7" ht="17.25" thickBot="1" thickTop="1">
      <c r="A69" s="46"/>
      <c r="B69" s="55"/>
      <c r="F69" s="45">
        <f>SUM(F67:F68)</f>
        <v>0</v>
      </c>
      <c r="G69" s="48">
        <f>B66-F69</f>
        <v>0</v>
      </c>
    </row>
    <row r="70" spans="1:10" ht="15.75">
      <c r="A70" s="49" t="s">
        <v>13</v>
      </c>
      <c r="B70" s="50">
        <v>0</v>
      </c>
      <c r="G70" s="61"/>
      <c r="H70" s="51"/>
      <c r="J70" s="52"/>
    </row>
    <row r="71" spans="1:9" ht="15.75">
      <c r="A71" s="42"/>
      <c r="B71" s="43"/>
      <c r="F71" s="102"/>
      <c r="G71" s="103"/>
      <c r="I71" s="107"/>
    </row>
    <row r="72" spans="1:10" ht="16.5" thickBot="1">
      <c r="A72" s="54"/>
      <c r="B72" s="55"/>
      <c r="F72" s="53"/>
      <c r="G72" s="81"/>
      <c r="H72" s="51"/>
      <c r="J72" s="52"/>
    </row>
    <row r="73" spans="1:10" ht="17.25" thickBot="1" thickTop="1">
      <c r="A73" s="46"/>
      <c r="B73" s="55"/>
      <c r="F73" s="45">
        <f>SUM(F71:F72)</f>
        <v>0</v>
      </c>
      <c r="G73" s="48">
        <f>B70-F73</f>
        <v>0</v>
      </c>
      <c r="H73" s="51"/>
      <c r="J73" s="52"/>
    </row>
    <row r="74" spans="1:10" ht="15.75">
      <c r="A74" s="49" t="s">
        <v>48</v>
      </c>
      <c r="B74" s="50">
        <v>0</v>
      </c>
      <c r="G74" s="61"/>
      <c r="H74" s="51"/>
      <c r="J74" s="52"/>
    </row>
    <row r="75" spans="1:9" ht="15.75">
      <c r="A75" s="42"/>
      <c r="B75" s="43"/>
      <c r="F75" s="102"/>
      <c r="G75" s="103"/>
      <c r="I75" s="107"/>
    </row>
    <row r="76" spans="1:9" ht="15.75">
      <c r="A76" s="42"/>
      <c r="B76" s="43"/>
      <c r="F76" s="102"/>
      <c r="G76" s="103"/>
      <c r="I76" s="105"/>
    </row>
    <row r="77" spans="1:10" ht="16.5" thickBot="1">
      <c r="A77" s="54"/>
      <c r="B77" s="55"/>
      <c r="F77" s="53"/>
      <c r="G77" s="81"/>
      <c r="H77" s="51"/>
      <c r="J77" s="52"/>
    </row>
    <row r="78" spans="1:10" ht="17.25" thickBot="1" thickTop="1">
      <c r="A78" s="46"/>
      <c r="B78" s="55"/>
      <c r="F78" s="45">
        <f>SUM(F75:F77)</f>
        <v>0</v>
      </c>
      <c r="G78" s="48">
        <f>B74-F78</f>
        <v>0</v>
      </c>
      <c r="H78" s="51"/>
      <c r="J78" s="52"/>
    </row>
    <row r="79" spans="1:7" ht="15.75">
      <c r="A79" s="49" t="s">
        <v>57</v>
      </c>
      <c r="B79" s="50">
        <v>0</v>
      </c>
      <c r="G79" s="57"/>
    </row>
    <row r="80" spans="1:9" ht="15.75">
      <c r="A80" s="42"/>
      <c r="B80" s="43"/>
      <c r="F80" s="102"/>
      <c r="G80" s="103"/>
      <c r="I80" s="105"/>
    </row>
    <row r="81" spans="1:9" ht="15.75">
      <c r="A81" s="42"/>
      <c r="B81" s="43"/>
      <c r="F81" s="102"/>
      <c r="G81" s="103"/>
      <c r="I81" s="105"/>
    </row>
    <row r="82" spans="1:9" ht="15.75">
      <c r="A82" s="42"/>
      <c r="B82" s="43"/>
      <c r="F82" s="102"/>
      <c r="G82" s="103"/>
      <c r="I82" s="105"/>
    </row>
    <row r="83" spans="1:7" ht="16.5" thickBot="1">
      <c r="A83" s="42"/>
      <c r="B83" s="43"/>
      <c r="F83" s="53"/>
      <c r="G83" s="81"/>
    </row>
    <row r="84" spans="1:7" ht="17.25" thickBot="1" thickTop="1">
      <c r="A84" s="46"/>
      <c r="B84" s="55"/>
      <c r="F84" s="45">
        <f>SUM(F80:F83)</f>
        <v>0</v>
      </c>
      <c r="G84" s="48">
        <f>B79-F84</f>
        <v>0</v>
      </c>
    </row>
    <row r="85" spans="1:8" ht="15.75">
      <c r="A85" s="49" t="s">
        <v>14</v>
      </c>
      <c r="B85" s="50">
        <v>0</v>
      </c>
      <c r="G85" s="57"/>
      <c r="H85" s="51"/>
    </row>
    <row r="86" spans="1:8" ht="16.5" thickBot="1">
      <c r="A86" s="54"/>
      <c r="B86" s="55"/>
      <c r="F86" s="53"/>
      <c r="G86" s="58"/>
      <c r="H86" s="51"/>
    </row>
    <row r="87" spans="1:10" ht="17.25" thickBot="1" thickTop="1">
      <c r="A87" s="62"/>
      <c r="B87" s="63"/>
      <c r="C87" s="64"/>
      <c r="D87" s="64"/>
      <c r="E87" s="65"/>
      <c r="F87" s="66">
        <f>SUM(F86:F86)</f>
        <v>0</v>
      </c>
      <c r="G87" s="48">
        <f>B85-F87</f>
        <v>0</v>
      </c>
      <c r="H87" s="51"/>
      <c r="J87" s="52"/>
    </row>
    <row r="88" spans="1:11" s="69" customFormat="1" ht="12.75">
      <c r="A88" s="67" t="s">
        <v>4</v>
      </c>
      <c r="B88" s="68">
        <f>SUM(B3:B87)</f>
        <v>0</v>
      </c>
      <c r="E88" s="70"/>
      <c r="F88" s="71" t="s">
        <v>49</v>
      </c>
      <c r="G88" s="68">
        <f>SUM(G3:G87)</f>
        <v>0</v>
      </c>
      <c r="I88" s="108"/>
      <c r="K88" s="68"/>
    </row>
    <row r="89" spans="1:9" s="69" customFormat="1" ht="12.75">
      <c r="A89" s="67"/>
      <c r="B89" s="68"/>
      <c r="E89" s="70"/>
      <c r="F89" s="71"/>
      <c r="G89" s="68"/>
      <c r="I89" s="108"/>
    </row>
    <row r="90" spans="1:7" ht="15.75">
      <c r="A90" s="72"/>
      <c r="B90" s="73"/>
      <c r="C90" s="35"/>
      <c r="D90" s="35"/>
      <c r="E90" s="74"/>
      <c r="F90" s="60"/>
      <c r="G90" s="73"/>
    </row>
    <row r="91" spans="1:7" ht="15.75">
      <c r="A91" s="144" t="s">
        <v>63</v>
      </c>
      <c r="B91" s="145"/>
      <c r="C91" s="145"/>
      <c r="D91" s="145"/>
      <c r="E91" s="145"/>
      <c r="F91" s="145"/>
      <c r="G91" s="146"/>
    </row>
    <row r="92" spans="1:7" ht="15.75">
      <c r="A92" s="76" t="s">
        <v>65</v>
      </c>
      <c r="B92" s="50"/>
      <c r="G92" s="57"/>
    </row>
    <row r="93" spans="1:10" ht="15.75">
      <c r="A93" s="80"/>
      <c r="B93" s="55"/>
      <c r="C93" s="77"/>
      <c r="D93" s="77"/>
      <c r="E93" s="78"/>
      <c r="F93" s="102"/>
      <c r="G93" s="103"/>
      <c r="J93" s="110"/>
    </row>
    <row r="94" spans="1:10" ht="16.5" thickBot="1">
      <c r="A94" s="80"/>
      <c r="B94" s="55"/>
      <c r="C94" s="77"/>
      <c r="D94" s="77"/>
      <c r="E94" s="78"/>
      <c r="F94" s="53"/>
      <c r="G94" s="109"/>
      <c r="J94" s="110"/>
    </row>
    <row r="95" spans="1:10" ht="17.25" thickBot="1" thickTop="1">
      <c r="A95" s="54"/>
      <c r="B95" s="55"/>
      <c r="F95" s="45">
        <f>SUM(F93:F94)</f>
        <v>0</v>
      </c>
      <c r="G95" s="48">
        <f>B92-F95</f>
        <v>0</v>
      </c>
      <c r="J95" s="110"/>
    </row>
    <row r="96" spans="1:10" ht="15.75">
      <c r="A96" s="76" t="s">
        <v>65</v>
      </c>
      <c r="B96" s="50"/>
      <c r="G96" s="57"/>
      <c r="J96" s="110"/>
    </row>
    <row r="97" spans="1:7" ht="16.5" thickBot="1">
      <c r="A97" s="80"/>
      <c r="B97" s="43"/>
      <c r="F97" s="53"/>
      <c r="G97" s="81"/>
    </row>
    <row r="98" spans="1:7" ht="17.25" thickBot="1" thickTop="1">
      <c r="A98" s="62"/>
      <c r="B98" s="63"/>
      <c r="C98" s="64"/>
      <c r="D98" s="64"/>
      <c r="E98" s="65"/>
      <c r="F98" s="66">
        <f>SUM(F96:F97)</f>
        <v>0</v>
      </c>
      <c r="G98" s="48">
        <f>B96-F98</f>
        <v>0</v>
      </c>
    </row>
    <row r="99" spans="1:256" ht="15.75">
      <c r="A99" s="67" t="s">
        <v>4</v>
      </c>
      <c r="B99" s="68">
        <f>SUM(B92:B98)</f>
        <v>0</v>
      </c>
      <c r="C99" s="69"/>
      <c r="D99" s="69"/>
      <c r="E99" s="70"/>
      <c r="F99" s="71" t="s">
        <v>49</v>
      </c>
      <c r="G99" s="68">
        <f>SUM(G93:G98)</f>
        <v>0</v>
      </c>
      <c r="H99" s="67"/>
      <c r="I99" s="68"/>
      <c r="J99" s="69"/>
      <c r="K99" s="69"/>
      <c r="L99" s="70"/>
      <c r="M99" s="71"/>
      <c r="N99" s="68"/>
      <c r="O99" s="67"/>
      <c r="P99" s="68"/>
      <c r="Q99" s="69"/>
      <c r="R99" s="69"/>
      <c r="S99" s="70"/>
      <c r="T99" s="71"/>
      <c r="U99" s="68"/>
      <c r="V99" s="67"/>
      <c r="W99" s="68"/>
      <c r="X99" s="69"/>
      <c r="Y99" s="69"/>
      <c r="Z99" s="70"/>
      <c r="AA99" s="71"/>
      <c r="AB99" s="68"/>
      <c r="AC99" s="67"/>
      <c r="AD99" s="68"/>
      <c r="AE99" s="69"/>
      <c r="AF99" s="69"/>
      <c r="AG99" s="70"/>
      <c r="AH99" s="71"/>
      <c r="AI99" s="68"/>
      <c r="AJ99" s="67"/>
      <c r="AK99" s="68"/>
      <c r="AL99" s="69"/>
      <c r="AM99" s="69"/>
      <c r="AN99" s="70"/>
      <c r="AO99" s="71"/>
      <c r="AP99" s="68"/>
      <c r="AQ99" s="67"/>
      <c r="AR99" s="68"/>
      <c r="AS99" s="69"/>
      <c r="AT99" s="69"/>
      <c r="AU99" s="70"/>
      <c r="AV99" s="71"/>
      <c r="AW99" s="68"/>
      <c r="AX99" s="67"/>
      <c r="AY99" s="68"/>
      <c r="AZ99" s="69"/>
      <c r="BA99" s="69"/>
      <c r="BB99" s="70"/>
      <c r="BC99" s="71"/>
      <c r="BD99" s="68"/>
      <c r="BE99" s="67"/>
      <c r="BF99" s="68"/>
      <c r="BG99" s="69"/>
      <c r="BH99" s="69"/>
      <c r="BI99" s="70"/>
      <c r="BJ99" s="71"/>
      <c r="BK99" s="68"/>
      <c r="BL99" s="67"/>
      <c r="BM99" s="68"/>
      <c r="BN99" s="69"/>
      <c r="BO99" s="69"/>
      <c r="BP99" s="70"/>
      <c r="BQ99" s="71"/>
      <c r="BR99" s="68"/>
      <c r="BS99" s="67"/>
      <c r="BT99" s="68"/>
      <c r="BU99" s="69"/>
      <c r="BV99" s="69"/>
      <c r="BW99" s="70"/>
      <c r="BX99" s="71"/>
      <c r="BY99" s="68"/>
      <c r="BZ99" s="67"/>
      <c r="CA99" s="68"/>
      <c r="CB99" s="69"/>
      <c r="CC99" s="69"/>
      <c r="CD99" s="70"/>
      <c r="CE99" s="71"/>
      <c r="CF99" s="68"/>
      <c r="CG99" s="67"/>
      <c r="CH99" s="68"/>
      <c r="CI99" s="69"/>
      <c r="CJ99" s="69"/>
      <c r="CK99" s="70"/>
      <c r="CL99" s="71"/>
      <c r="CM99" s="68"/>
      <c r="CN99" s="67"/>
      <c r="CO99" s="68"/>
      <c r="CP99" s="69"/>
      <c r="CQ99" s="69"/>
      <c r="CR99" s="70"/>
      <c r="CS99" s="71"/>
      <c r="CT99" s="68"/>
      <c r="CU99" s="67"/>
      <c r="CV99" s="68"/>
      <c r="CW99" s="69"/>
      <c r="CX99" s="69"/>
      <c r="CY99" s="70"/>
      <c r="CZ99" s="71"/>
      <c r="DA99" s="68"/>
      <c r="DB99" s="67"/>
      <c r="DC99" s="68"/>
      <c r="DD99" s="69"/>
      <c r="DE99" s="69"/>
      <c r="DF99" s="70"/>
      <c r="DG99" s="71"/>
      <c r="DH99" s="68"/>
      <c r="DI99" s="67"/>
      <c r="DJ99" s="68"/>
      <c r="DK99" s="69"/>
      <c r="DL99" s="69"/>
      <c r="DM99" s="70"/>
      <c r="DN99" s="71"/>
      <c r="DO99" s="68"/>
      <c r="DP99" s="67"/>
      <c r="DQ99" s="68"/>
      <c r="DR99" s="69"/>
      <c r="DS99" s="69"/>
      <c r="DT99" s="70"/>
      <c r="DU99" s="71"/>
      <c r="DV99" s="68"/>
      <c r="DW99" s="67"/>
      <c r="DX99" s="68"/>
      <c r="DY99" s="69"/>
      <c r="DZ99" s="69"/>
      <c r="EA99" s="70"/>
      <c r="EB99" s="71"/>
      <c r="EC99" s="68"/>
      <c r="ED99" s="67"/>
      <c r="EE99" s="68"/>
      <c r="EF99" s="69"/>
      <c r="EG99" s="69"/>
      <c r="EH99" s="70"/>
      <c r="EI99" s="71"/>
      <c r="EJ99" s="68"/>
      <c r="EK99" s="67"/>
      <c r="EL99" s="68"/>
      <c r="EM99" s="69"/>
      <c r="EN99" s="69"/>
      <c r="EO99" s="70"/>
      <c r="EP99" s="71"/>
      <c r="EQ99" s="68"/>
      <c r="ER99" s="67"/>
      <c r="ES99" s="68"/>
      <c r="ET99" s="69"/>
      <c r="EU99" s="69"/>
      <c r="EV99" s="70"/>
      <c r="EW99" s="71"/>
      <c r="EX99" s="68"/>
      <c r="EY99" s="67"/>
      <c r="EZ99" s="68"/>
      <c r="FA99" s="69"/>
      <c r="FB99" s="69"/>
      <c r="FC99" s="70"/>
      <c r="FD99" s="71"/>
      <c r="FE99" s="68"/>
      <c r="FF99" s="67"/>
      <c r="FG99" s="68"/>
      <c r="FH99" s="69"/>
      <c r="FI99" s="69"/>
      <c r="FJ99" s="70"/>
      <c r="FK99" s="71"/>
      <c r="FL99" s="68"/>
      <c r="FM99" s="67"/>
      <c r="FN99" s="68"/>
      <c r="FO99" s="69"/>
      <c r="FP99" s="69"/>
      <c r="FQ99" s="70"/>
      <c r="FR99" s="71"/>
      <c r="FS99" s="68"/>
      <c r="FT99" s="67"/>
      <c r="FU99" s="68"/>
      <c r="FV99" s="69"/>
      <c r="FW99" s="69"/>
      <c r="FX99" s="70"/>
      <c r="FY99" s="71"/>
      <c r="FZ99" s="68"/>
      <c r="GA99" s="67"/>
      <c r="GB99" s="68"/>
      <c r="GC99" s="69"/>
      <c r="GD99" s="69"/>
      <c r="GE99" s="70"/>
      <c r="GF99" s="71"/>
      <c r="GG99" s="68"/>
      <c r="GH99" s="67"/>
      <c r="GI99" s="68"/>
      <c r="GJ99" s="69"/>
      <c r="GK99" s="69"/>
      <c r="GL99" s="70"/>
      <c r="GM99" s="71"/>
      <c r="GN99" s="68"/>
      <c r="GO99" s="67"/>
      <c r="GP99" s="68"/>
      <c r="GQ99" s="69"/>
      <c r="GR99" s="69"/>
      <c r="GS99" s="70"/>
      <c r="GT99" s="71"/>
      <c r="GU99" s="68"/>
      <c r="GV99" s="67"/>
      <c r="GW99" s="68"/>
      <c r="GX99" s="69"/>
      <c r="GY99" s="69"/>
      <c r="GZ99" s="70"/>
      <c r="HA99" s="71"/>
      <c r="HB99" s="68"/>
      <c r="HC99" s="67"/>
      <c r="HD99" s="68"/>
      <c r="HE99" s="69"/>
      <c r="HF99" s="69"/>
      <c r="HG99" s="70"/>
      <c r="HH99" s="71"/>
      <c r="HI99" s="68"/>
      <c r="HJ99" s="67"/>
      <c r="HK99" s="68"/>
      <c r="HL99" s="69"/>
      <c r="HM99" s="69"/>
      <c r="HN99" s="70"/>
      <c r="HO99" s="71"/>
      <c r="HP99" s="68"/>
      <c r="HQ99" s="67"/>
      <c r="HR99" s="68"/>
      <c r="HS99" s="69"/>
      <c r="HT99" s="69"/>
      <c r="HU99" s="70"/>
      <c r="HV99" s="71"/>
      <c r="HW99" s="68"/>
      <c r="HX99" s="67"/>
      <c r="HY99" s="68"/>
      <c r="HZ99" s="69"/>
      <c r="IA99" s="69"/>
      <c r="IB99" s="70"/>
      <c r="IC99" s="71"/>
      <c r="ID99" s="68"/>
      <c r="IE99" s="67"/>
      <c r="IF99" s="68"/>
      <c r="IG99" s="69"/>
      <c r="IH99" s="69"/>
      <c r="II99" s="70"/>
      <c r="IJ99" s="71"/>
      <c r="IK99" s="68"/>
      <c r="IL99" s="67"/>
      <c r="IM99" s="68"/>
      <c r="IN99" s="69"/>
      <c r="IO99" s="69"/>
      <c r="IP99" s="70"/>
      <c r="IQ99" s="71"/>
      <c r="IR99" s="68"/>
      <c r="IS99" s="67"/>
      <c r="IT99" s="68"/>
      <c r="IU99" s="69"/>
      <c r="IV99" s="69"/>
    </row>
    <row r="100" spans="1:7" ht="15.75">
      <c r="A100" s="72"/>
      <c r="B100" s="73"/>
      <c r="C100" s="35"/>
      <c r="D100" s="35"/>
      <c r="E100" s="74"/>
      <c r="F100" s="60"/>
      <c r="G100" s="73"/>
    </row>
    <row r="101" spans="1:7" ht="15.75">
      <c r="A101" s="72"/>
      <c r="B101" s="73"/>
      <c r="C101" s="35"/>
      <c r="D101" s="35"/>
      <c r="E101" s="74"/>
      <c r="F101" s="60"/>
      <c r="G101" s="73"/>
    </row>
    <row r="102" spans="1:7" ht="15.75">
      <c r="A102" s="67" t="s">
        <v>62</v>
      </c>
      <c r="B102" s="111">
        <f>B99+B88</f>
        <v>0</v>
      </c>
      <c r="C102" s="35"/>
      <c r="D102" s="35"/>
      <c r="E102" s="74"/>
      <c r="F102" s="71" t="s">
        <v>49</v>
      </c>
      <c r="G102" s="111">
        <f>G99+G88</f>
        <v>0</v>
      </c>
    </row>
    <row r="103" spans="1:7" ht="15.75">
      <c r="A103" s="72"/>
      <c r="B103" s="73"/>
      <c r="C103" s="35"/>
      <c r="D103" s="35"/>
      <c r="E103" s="74"/>
      <c r="F103" s="60"/>
      <c r="G103" s="73"/>
    </row>
    <row r="104" spans="1:7" ht="15.75">
      <c r="A104" s="72"/>
      <c r="B104" s="73"/>
      <c r="C104" s="35"/>
      <c r="D104" s="35"/>
      <c r="E104" s="74"/>
      <c r="F104" s="60"/>
      <c r="G104" s="73"/>
    </row>
    <row r="105" spans="1:7" ht="15.75">
      <c r="A105" s="72"/>
      <c r="B105" s="73"/>
      <c r="C105" s="35"/>
      <c r="D105" s="35"/>
      <c r="E105" s="74"/>
      <c r="F105" s="60"/>
      <c r="G105" s="73"/>
    </row>
    <row r="106" spans="1:9" ht="15.75">
      <c r="A106" s="72"/>
      <c r="B106" s="73"/>
      <c r="C106" s="35"/>
      <c r="D106" s="35"/>
      <c r="E106" s="74"/>
      <c r="F106" s="60"/>
      <c r="G106" s="73"/>
      <c r="I106"/>
    </row>
    <row r="107" spans="1:9" ht="15.75">
      <c r="A107" s="72"/>
      <c r="B107" s="73"/>
      <c r="C107" s="35"/>
      <c r="D107" s="35"/>
      <c r="E107" s="74"/>
      <c r="F107" s="60"/>
      <c r="G107" s="73"/>
      <c r="I107"/>
    </row>
    <row r="108" spans="1:9" ht="15.75">
      <c r="A108" s="72"/>
      <c r="B108" s="73"/>
      <c r="C108" s="35"/>
      <c r="D108" s="35"/>
      <c r="E108" s="74"/>
      <c r="F108" s="60"/>
      <c r="G108" s="73"/>
      <c r="I108"/>
    </row>
    <row r="109" spans="1:9" ht="15.75">
      <c r="A109" s="72"/>
      <c r="B109" s="73"/>
      <c r="C109" s="35"/>
      <c r="D109" s="35"/>
      <c r="E109" s="74"/>
      <c r="F109" s="60"/>
      <c r="G109" s="73"/>
      <c r="I109"/>
    </row>
    <row r="110" spans="1:9" ht="15.75">
      <c r="A110" s="72"/>
      <c r="B110" s="73"/>
      <c r="C110" s="35"/>
      <c r="D110" s="35"/>
      <c r="E110" s="74"/>
      <c r="F110" s="60"/>
      <c r="G110" s="73"/>
      <c r="I110"/>
    </row>
    <row r="111" spans="1:9" ht="15.75">
      <c r="A111" s="72"/>
      <c r="B111" s="73"/>
      <c r="C111" s="35"/>
      <c r="D111" s="35"/>
      <c r="E111" s="74"/>
      <c r="F111" s="60"/>
      <c r="G111" s="73"/>
      <c r="I111"/>
    </row>
    <row r="112" spans="1:9" ht="15.75">
      <c r="A112" s="72"/>
      <c r="B112" s="73"/>
      <c r="C112" s="35"/>
      <c r="D112" s="35"/>
      <c r="E112" s="74"/>
      <c r="F112" s="60"/>
      <c r="G112" s="73"/>
      <c r="I112"/>
    </row>
    <row r="113" spans="1:9" ht="15.75">
      <c r="A113" s="72"/>
      <c r="B113" s="73"/>
      <c r="C113" s="35"/>
      <c r="D113" s="35"/>
      <c r="E113" s="74"/>
      <c r="F113" s="60"/>
      <c r="G113" s="73"/>
      <c r="I113"/>
    </row>
    <row r="114" spans="1:9" ht="15.75">
      <c r="A114" s="72"/>
      <c r="B114" s="73"/>
      <c r="C114" s="35"/>
      <c r="D114" s="35"/>
      <c r="E114" s="74"/>
      <c r="F114" s="60"/>
      <c r="G114" s="73"/>
      <c r="I114"/>
    </row>
    <row r="115" spans="1:9" ht="15.75">
      <c r="A115" s="72"/>
      <c r="B115" s="73"/>
      <c r="C115" s="35"/>
      <c r="D115" s="35"/>
      <c r="E115" s="74"/>
      <c r="F115" s="60"/>
      <c r="G115" s="73"/>
      <c r="I115"/>
    </row>
    <row r="116" spans="1:9" ht="15.75">
      <c r="A116" s="72"/>
      <c r="B116" s="73"/>
      <c r="C116" s="35"/>
      <c r="D116" s="35"/>
      <c r="E116" s="74"/>
      <c r="F116" s="60"/>
      <c r="G116" s="73"/>
      <c r="I116"/>
    </row>
    <row r="117" spans="1:9" ht="15.75">
      <c r="A117" s="72"/>
      <c r="B117" s="73"/>
      <c r="C117" s="35"/>
      <c r="D117" s="35"/>
      <c r="E117" s="74"/>
      <c r="F117" s="60"/>
      <c r="G117" s="73"/>
      <c r="I117"/>
    </row>
    <row r="118" spans="1:9" ht="15.75">
      <c r="A118" s="72"/>
      <c r="B118" s="73"/>
      <c r="C118" s="35"/>
      <c r="D118" s="35"/>
      <c r="E118" s="74"/>
      <c r="F118" s="60"/>
      <c r="G118" s="73"/>
      <c r="I118"/>
    </row>
    <row r="119" spans="1:9" ht="15.75">
      <c r="A119" s="72"/>
      <c r="B119" s="73"/>
      <c r="C119" s="35"/>
      <c r="D119" s="35"/>
      <c r="E119" s="74"/>
      <c r="F119" s="60"/>
      <c r="G119" s="73"/>
      <c r="I119"/>
    </row>
    <row r="120" spans="1:9" ht="15.75">
      <c r="A120" s="72"/>
      <c r="B120" s="73"/>
      <c r="C120" s="35"/>
      <c r="D120" s="35"/>
      <c r="E120" s="74"/>
      <c r="F120" s="60"/>
      <c r="G120" s="73"/>
      <c r="I120"/>
    </row>
    <row r="121" spans="1:9" ht="15.75">
      <c r="A121" s="72"/>
      <c r="B121" s="73"/>
      <c r="C121" s="35"/>
      <c r="D121" s="35"/>
      <c r="E121" s="74"/>
      <c r="F121" s="60"/>
      <c r="G121" s="73"/>
      <c r="I121"/>
    </row>
    <row r="122" spans="1:9" ht="15.75">
      <c r="A122" s="72"/>
      <c r="B122" s="73"/>
      <c r="C122" s="35"/>
      <c r="D122" s="35"/>
      <c r="E122" s="74"/>
      <c r="F122" s="60"/>
      <c r="G122" s="73"/>
      <c r="I122"/>
    </row>
    <row r="123" spans="1:9" ht="15.75">
      <c r="A123" s="72"/>
      <c r="B123" s="73"/>
      <c r="C123" s="35"/>
      <c r="D123" s="35"/>
      <c r="E123" s="74"/>
      <c r="F123" s="60"/>
      <c r="G123" s="73"/>
      <c r="I123"/>
    </row>
    <row r="124" spans="1:9" ht="15.75">
      <c r="A124" s="72"/>
      <c r="B124" s="73"/>
      <c r="C124" s="35"/>
      <c r="D124" s="35"/>
      <c r="E124" s="74"/>
      <c r="F124" s="60"/>
      <c r="G124" s="73"/>
      <c r="I124"/>
    </row>
    <row r="125" spans="1:9" ht="15.75">
      <c r="A125" s="72"/>
      <c r="B125" s="73"/>
      <c r="C125" s="35"/>
      <c r="D125" s="35"/>
      <c r="E125" s="74"/>
      <c r="F125" s="60"/>
      <c r="G125" s="73"/>
      <c r="I125"/>
    </row>
    <row r="126" spans="1:9" ht="15.75">
      <c r="A126" s="72"/>
      <c r="B126" s="73"/>
      <c r="C126" s="35"/>
      <c r="D126" s="35"/>
      <c r="E126" s="74"/>
      <c r="F126" s="60"/>
      <c r="G126" s="73"/>
      <c r="I126"/>
    </row>
    <row r="127" spans="1:9" ht="15.75">
      <c r="A127" s="72"/>
      <c r="B127" s="73"/>
      <c r="C127" s="35"/>
      <c r="D127" s="35"/>
      <c r="E127" s="74"/>
      <c r="F127" s="60"/>
      <c r="G127" s="73"/>
      <c r="I127"/>
    </row>
    <row r="128" spans="1:9" ht="15.75">
      <c r="A128" s="72"/>
      <c r="B128" s="73"/>
      <c r="C128" s="35"/>
      <c r="D128" s="35"/>
      <c r="E128" s="74"/>
      <c r="F128" s="60"/>
      <c r="G128" s="73"/>
      <c r="I128"/>
    </row>
    <row r="129" spans="1:9" ht="15.75">
      <c r="A129" s="72"/>
      <c r="B129" s="73"/>
      <c r="C129" s="35"/>
      <c r="D129" s="35"/>
      <c r="E129" s="74"/>
      <c r="F129" s="60"/>
      <c r="G129" s="73"/>
      <c r="I129"/>
    </row>
    <row r="130" spans="1:9" ht="15.75">
      <c r="A130" s="72"/>
      <c r="B130" s="73"/>
      <c r="C130" s="35"/>
      <c r="D130" s="35"/>
      <c r="E130" s="74"/>
      <c r="F130" s="60"/>
      <c r="G130" s="73"/>
      <c r="I130"/>
    </row>
    <row r="131" spans="1:9" ht="15.75">
      <c r="A131" s="72"/>
      <c r="B131" s="73"/>
      <c r="C131" s="35"/>
      <c r="D131" s="35"/>
      <c r="E131" s="74"/>
      <c r="F131" s="60"/>
      <c r="G131" s="73"/>
      <c r="I131"/>
    </row>
    <row r="132" spans="1:9" ht="15.75">
      <c r="A132" s="72"/>
      <c r="B132" s="73"/>
      <c r="C132" s="35"/>
      <c r="D132" s="35"/>
      <c r="E132" s="74"/>
      <c r="F132" s="60"/>
      <c r="G132" s="73"/>
      <c r="I132"/>
    </row>
    <row r="133" spans="1:9" ht="15.75">
      <c r="A133" s="72"/>
      <c r="B133" s="73"/>
      <c r="C133" s="35"/>
      <c r="D133" s="35"/>
      <c r="E133" s="74"/>
      <c r="F133" s="60"/>
      <c r="G133" s="73"/>
      <c r="I133"/>
    </row>
    <row r="134" spans="1:9" ht="15.75">
      <c r="A134" s="72"/>
      <c r="B134" s="73"/>
      <c r="C134" s="35"/>
      <c r="D134" s="35"/>
      <c r="E134" s="74"/>
      <c r="F134" s="60"/>
      <c r="G134" s="73"/>
      <c r="I134"/>
    </row>
    <row r="135" spans="1:9" ht="15.75">
      <c r="A135" s="72"/>
      <c r="B135" s="73"/>
      <c r="C135" s="35"/>
      <c r="D135" s="35"/>
      <c r="E135" s="74"/>
      <c r="F135" s="60"/>
      <c r="G135" s="73"/>
      <c r="I135"/>
    </row>
    <row r="136" spans="1:9" ht="15.75">
      <c r="A136" s="72"/>
      <c r="B136" s="73"/>
      <c r="C136" s="35"/>
      <c r="D136" s="35"/>
      <c r="E136" s="74"/>
      <c r="F136" s="60"/>
      <c r="G136" s="73"/>
      <c r="I136"/>
    </row>
    <row r="137" spans="1:9" ht="15.75">
      <c r="A137" s="72"/>
      <c r="B137" s="73"/>
      <c r="C137" s="35"/>
      <c r="D137" s="35"/>
      <c r="E137" s="74"/>
      <c r="F137" s="60"/>
      <c r="G137" s="73"/>
      <c r="I137"/>
    </row>
    <row r="138" spans="1:9" ht="15.75">
      <c r="A138" s="72"/>
      <c r="B138" s="73"/>
      <c r="C138" s="35"/>
      <c r="D138" s="35"/>
      <c r="E138" s="74"/>
      <c r="F138" s="60"/>
      <c r="G138" s="73"/>
      <c r="I138"/>
    </row>
    <row r="139" spans="1:9" ht="15.75">
      <c r="A139" s="72"/>
      <c r="B139" s="73"/>
      <c r="C139" s="35"/>
      <c r="D139" s="35"/>
      <c r="E139" s="74"/>
      <c r="F139" s="60"/>
      <c r="G139" s="73"/>
      <c r="I139"/>
    </row>
    <row r="140" spans="1:9" ht="15.75">
      <c r="A140" s="72"/>
      <c r="B140" s="73"/>
      <c r="C140" s="35"/>
      <c r="D140" s="35"/>
      <c r="E140" s="74"/>
      <c r="F140" s="60"/>
      <c r="G140" s="73"/>
      <c r="I140"/>
    </row>
    <row r="141" spans="1:9" ht="15.75">
      <c r="A141" s="72"/>
      <c r="B141" s="73"/>
      <c r="C141" s="35"/>
      <c r="D141" s="35"/>
      <c r="E141" s="74"/>
      <c r="F141" s="60"/>
      <c r="G141" s="73"/>
      <c r="I141"/>
    </row>
    <row r="142" spans="1:9" ht="15.75">
      <c r="A142" s="72"/>
      <c r="B142" s="73"/>
      <c r="C142" s="35"/>
      <c r="D142" s="35"/>
      <c r="E142" s="74"/>
      <c r="F142" s="60"/>
      <c r="G142" s="73"/>
      <c r="I142"/>
    </row>
    <row r="143" spans="1:9" ht="15.75">
      <c r="A143" s="72"/>
      <c r="B143" s="73"/>
      <c r="C143" s="35"/>
      <c r="D143" s="35"/>
      <c r="E143" s="74"/>
      <c r="F143" s="60"/>
      <c r="G143" s="73"/>
      <c r="I143"/>
    </row>
    <row r="144" spans="1:9" ht="15.75">
      <c r="A144" s="72"/>
      <c r="B144" s="73"/>
      <c r="C144" s="35"/>
      <c r="D144" s="35"/>
      <c r="E144" s="74"/>
      <c r="F144" s="60"/>
      <c r="G144" s="73"/>
      <c r="I144"/>
    </row>
    <row r="145" spans="1:9" ht="15.75">
      <c r="A145" s="72"/>
      <c r="B145" s="73"/>
      <c r="C145" s="35"/>
      <c r="D145" s="35"/>
      <c r="E145" s="74"/>
      <c r="F145" s="60"/>
      <c r="G145" s="73"/>
      <c r="I145"/>
    </row>
    <row r="146" spans="1:9" ht="15.75">
      <c r="A146" s="72"/>
      <c r="B146" s="73"/>
      <c r="C146" s="35"/>
      <c r="D146" s="35"/>
      <c r="E146" s="74"/>
      <c r="F146" s="60"/>
      <c r="G146" s="73"/>
      <c r="I146"/>
    </row>
    <row r="147" spans="1:9" ht="15.75">
      <c r="A147" s="72"/>
      <c r="B147" s="73"/>
      <c r="C147" s="35"/>
      <c r="D147" s="35"/>
      <c r="E147" s="74"/>
      <c r="F147" s="60"/>
      <c r="G147" s="73"/>
      <c r="I147"/>
    </row>
    <row r="148" spans="1:9" ht="15.75">
      <c r="A148" s="72"/>
      <c r="B148" s="73"/>
      <c r="C148" s="35"/>
      <c r="D148" s="35"/>
      <c r="E148" s="74"/>
      <c r="F148" s="60"/>
      <c r="G148" s="73"/>
      <c r="I148"/>
    </row>
    <row r="149" spans="1:9" ht="15.75">
      <c r="A149" s="72"/>
      <c r="B149" s="73"/>
      <c r="C149" s="35"/>
      <c r="D149" s="35"/>
      <c r="E149" s="74"/>
      <c r="F149" s="60"/>
      <c r="G149" s="73"/>
      <c r="I149"/>
    </row>
    <row r="150" spans="1:9" ht="15.75">
      <c r="A150" s="72"/>
      <c r="B150" s="73"/>
      <c r="C150" s="35"/>
      <c r="D150" s="35"/>
      <c r="E150" s="74"/>
      <c r="F150" s="60"/>
      <c r="G150" s="73"/>
      <c r="I150"/>
    </row>
    <row r="151" spans="1:9" ht="15.75">
      <c r="A151" s="72"/>
      <c r="B151" s="73"/>
      <c r="C151" s="35"/>
      <c r="D151" s="35"/>
      <c r="E151" s="74"/>
      <c r="F151" s="60"/>
      <c r="G151" s="73"/>
      <c r="I151"/>
    </row>
    <row r="152" spans="1:9" ht="15.75">
      <c r="A152" s="72"/>
      <c r="B152" s="73"/>
      <c r="C152" s="35"/>
      <c r="D152" s="35"/>
      <c r="E152" s="74"/>
      <c r="F152" s="60"/>
      <c r="G152" s="73"/>
      <c r="I152"/>
    </row>
    <row r="153" spans="1:9" ht="15.75">
      <c r="A153" s="72"/>
      <c r="B153" s="73"/>
      <c r="C153" s="35"/>
      <c r="D153" s="35"/>
      <c r="E153" s="74"/>
      <c r="F153" s="60"/>
      <c r="G153" s="73"/>
      <c r="I153"/>
    </row>
    <row r="154" spans="1:9" ht="15.75">
      <c r="A154" s="72"/>
      <c r="B154" s="73"/>
      <c r="C154" s="35"/>
      <c r="D154" s="35"/>
      <c r="E154" s="74"/>
      <c r="F154" s="60"/>
      <c r="G154" s="73"/>
      <c r="I154"/>
    </row>
    <row r="155" spans="1:9" ht="15.75">
      <c r="A155" s="72"/>
      <c r="B155" s="73"/>
      <c r="C155" s="35"/>
      <c r="D155" s="35"/>
      <c r="E155" s="74"/>
      <c r="F155" s="60"/>
      <c r="G155" s="73"/>
      <c r="I155"/>
    </row>
    <row r="156" spans="1:9" ht="15.75">
      <c r="A156" s="72"/>
      <c r="B156" s="73"/>
      <c r="C156" s="35"/>
      <c r="D156" s="35"/>
      <c r="E156" s="74"/>
      <c r="F156" s="60"/>
      <c r="G156" s="73"/>
      <c r="I156"/>
    </row>
    <row r="157" spans="1:9" ht="15.75">
      <c r="A157" s="72"/>
      <c r="B157" s="73"/>
      <c r="C157" s="35"/>
      <c r="D157" s="35"/>
      <c r="E157" s="74"/>
      <c r="F157" s="60"/>
      <c r="G157" s="73"/>
      <c r="I157"/>
    </row>
    <row r="158" spans="1:9" ht="15.75">
      <c r="A158" s="72"/>
      <c r="B158" s="73"/>
      <c r="C158" s="35"/>
      <c r="D158" s="35"/>
      <c r="E158" s="74"/>
      <c r="F158" s="60"/>
      <c r="G158" s="73"/>
      <c r="I158"/>
    </row>
    <row r="159" spans="1:9" ht="15.75">
      <c r="A159" s="72"/>
      <c r="B159" s="73"/>
      <c r="C159" s="35"/>
      <c r="D159" s="35"/>
      <c r="E159" s="74"/>
      <c r="F159" s="60"/>
      <c r="G159" s="73"/>
      <c r="I159"/>
    </row>
    <row r="160" spans="1:9" ht="15.75">
      <c r="A160" s="72"/>
      <c r="B160" s="73"/>
      <c r="C160" s="35"/>
      <c r="D160" s="35"/>
      <c r="E160" s="74"/>
      <c r="F160" s="60"/>
      <c r="G160" s="73"/>
      <c r="I160"/>
    </row>
    <row r="161" spans="1:9" ht="15.75">
      <c r="A161" s="72"/>
      <c r="B161" s="73"/>
      <c r="C161" s="35"/>
      <c r="D161" s="35"/>
      <c r="E161" s="74"/>
      <c r="F161" s="60"/>
      <c r="G161" s="73"/>
      <c r="I161"/>
    </row>
    <row r="162" spans="1:9" ht="15.75">
      <c r="A162" s="72"/>
      <c r="B162" s="73"/>
      <c r="C162" s="35"/>
      <c r="D162" s="35"/>
      <c r="E162" s="74"/>
      <c r="F162" s="60"/>
      <c r="G162" s="73"/>
      <c r="I162"/>
    </row>
    <row r="163" spans="1:9" ht="15.75">
      <c r="A163" s="72"/>
      <c r="B163" s="73"/>
      <c r="C163" s="35"/>
      <c r="D163" s="35"/>
      <c r="E163" s="74"/>
      <c r="F163" s="60"/>
      <c r="G163" s="73"/>
      <c r="I163"/>
    </row>
    <row r="164" spans="1:9" ht="15.75">
      <c r="A164" s="72"/>
      <c r="B164" s="73"/>
      <c r="C164" s="35"/>
      <c r="D164" s="35"/>
      <c r="E164" s="74"/>
      <c r="F164" s="60"/>
      <c r="G164" s="73"/>
      <c r="I164"/>
    </row>
    <row r="165" spans="1:9" ht="15.75">
      <c r="A165" s="72"/>
      <c r="B165" s="73"/>
      <c r="C165" s="35"/>
      <c r="D165" s="35"/>
      <c r="E165" s="74"/>
      <c r="F165" s="60"/>
      <c r="G165" s="73"/>
      <c r="I165"/>
    </row>
    <row r="166" spans="1:9" ht="15.75">
      <c r="A166" s="72"/>
      <c r="B166" s="73"/>
      <c r="C166" s="35"/>
      <c r="D166" s="35"/>
      <c r="E166" s="74"/>
      <c r="F166" s="60"/>
      <c r="G166" s="73"/>
      <c r="I166"/>
    </row>
    <row r="167" spans="1:9" ht="15.75">
      <c r="A167" s="72"/>
      <c r="B167" s="73"/>
      <c r="C167" s="35"/>
      <c r="D167" s="35"/>
      <c r="E167" s="74"/>
      <c r="F167" s="60"/>
      <c r="G167" s="73"/>
      <c r="I167"/>
    </row>
    <row r="168" spans="1:9" ht="15.75">
      <c r="A168" s="72"/>
      <c r="B168" s="73"/>
      <c r="C168" s="35"/>
      <c r="D168" s="35"/>
      <c r="E168" s="74"/>
      <c r="F168" s="60"/>
      <c r="G168" s="73"/>
      <c r="I168"/>
    </row>
    <row r="169" spans="1:9" ht="15.75">
      <c r="A169" s="72"/>
      <c r="B169" s="73"/>
      <c r="C169" s="35"/>
      <c r="D169" s="35"/>
      <c r="E169" s="74"/>
      <c r="F169" s="60"/>
      <c r="G169" s="73"/>
      <c r="I169"/>
    </row>
  </sheetData>
  <sheetProtection/>
  <mergeCells count="2">
    <mergeCell ref="A1:G1"/>
    <mergeCell ref="A91:G91"/>
  </mergeCells>
  <printOptions gridLines="1"/>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GBC</dc:creator>
  <cp:keywords/>
  <dc:description/>
  <cp:lastModifiedBy>GBC</cp:lastModifiedBy>
  <cp:lastPrinted>2011-12-29T18:36:31Z</cp:lastPrinted>
  <dcterms:created xsi:type="dcterms:W3CDTF">2005-11-15T20:04:03Z</dcterms:created>
  <dcterms:modified xsi:type="dcterms:W3CDTF">2012-02-22T16:53:11Z</dcterms:modified>
  <cp:category/>
  <cp:version/>
  <cp:contentType/>
  <cp:contentStatus/>
</cp:coreProperties>
</file>