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070" activeTab="0"/>
  </bookViews>
  <sheets>
    <sheet name="Award" sheetId="1" r:id="rId1"/>
    <sheet name="Detail" sheetId="2" r:id="rId2"/>
  </sheets>
  <definedNames>
    <definedName name="_xlnm.Print_Area" localSheetId="0">'Award'!$A$1:$L$246</definedName>
    <definedName name="_xlnm.Print_Titles" localSheetId="0">'Award'!$3:$4</definedName>
  </definedNames>
  <calcPr fullCalcOnLoad="1"/>
</workbook>
</file>

<file path=xl/sharedStrings.xml><?xml version="1.0" encoding="utf-8"?>
<sst xmlns="http://schemas.openxmlformats.org/spreadsheetml/2006/main" count="587" uniqueCount="304">
  <si>
    <t>Department</t>
  </si>
  <si>
    <t>Items Requested</t>
  </si>
  <si>
    <t>Great Basin College</t>
  </si>
  <si>
    <t>Quantity</t>
  </si>
  <si>
    <t>Awarded</t>
  </si>
  <si>
    <t>Prior Year</t>
  </si>
  <si>
    <t>Person Requesting</t>
  </si>
  <si>
    <t>Unit Cost</t>
  </si>
  <si>
    <t>Amount</t>
  </si>
  <si>
    <t>Department Total</t>
  </si>
  <si>
    <t>Gen. Imp Fee</t>
  </si>
  <si>
    <t>Tech Fee</t>
  </si>
  <si>
    <t>Art</t>
  </si>
  <si>
    <t>Academic Success Center</t>
  </si>
  <si>
    <t>Child Center</t>
  </si>
  <si>
    <t>Controller's Office</t>
  </si>
  <si>
    <t>COT</t>
  </si>
  <si>
    <t>Education</t>
  </si>
  <si>
    <t>English</t>
  </si>
  <si>
    <t>EMT</t>
  </si>
  <si>
    <t>Institutional Effectiveness</t>
  </si>
  <si>
    <t>Library</t>
  </si>
  <si>
    <t>Science</t>
  </si>
  <si>
    <t>Welding</t>
  </si>
  <si>
    <t>Winnemucca</t>
  </si>
  <si>
    <t>Available</t>
  </si>
  <si>
    <t>Difference</t>
  </si>
  <si>
    <t>Foundation</t>
  </si>
  <si>
    <t>Academic Success Center Total</t>
  </si>
  <si>
    <t>Battle Mtn. Center Total</t>
  </si>
  <si>
    <t>Child Center Total</t>
  </si>
  <si>
    <t>Education Total</t>
  </si>
  <si>
    <t>Electrical Systems Tech Total</t>
  </si>
  <si>
    <t>Ely Campus Total</t>
  </si>
  <si>
    <t>Interactive Video Total</t>
  </si>
  <si>
    <t>Institutional Effectiveness Total</t>
  </si>
  <si>
    <t>Instrumentation</t>
  </si>
  <si>
    <t>Instrumentation Total</t>
  </si>
  <si>
    <t>Library Total</t>
  </si>
  <si>
    <t>Mathematics Total</t>
  </si>
  <si>
    <t>Media Services/Printing Total</t>
  </si>
  <si>
    <t>Pahrump</t>
  </si>
  <si>
    <t>Science Total</t>
  </si>
  <si>
    <t>Welding Total</t>
  </si>
  <si>
    <t>Social Science Total</t>
  </si>
  <si>
    <t>Distance Education</t>
  </si>
  <si>
    <t>Distance Education Total</t>
  </si>
  <si>
    <t>Student Services Total</t>
  </si>
  <si>
    <t>Transport Technology</t>
  </si>
  <si>
    <t>Transport Technology Total</t>
  </si>
  <si>
    <t>Computer Services</t>
  </si>
  <si>
    <t>Computer Services Total</t>
  </si>
  <si>
    <t>Business Dept Total</t>
  </si>
  <si>
    <t>Grand Total</t>
  </si>
  <si>
    <t>Broadcast Technology</t>
  </si>
  <si>
    <t>Broadcast Technology Total</t>
  </si>
  <si>
    <t>Health Sciences</t>
  </si>
  <si>
    <t>Health Sciences Total</t>
  </si>
  <si>
    <t>PEX</t>
  </si>
  <si>
    <t>PEX Total</t>
  </si>
  <si>
    <t>FY08 Request</t>
  </si>
  <si>
    <t>FY08 Award</t>
  </si>
  <si>
    <t>Continuing Education</t>
  </si>
  <si>
    <t>Continuing Education Total</t>
  </si>
  <si>
    <t>BAIS</t>
  </si>
  <si>
    <t>Housing</t>
  </si>
  <si>
    <t>Housing Total</t>
  </si>
  <si>
    <t>Human Resources</t>
  </si>
  <si>
    <t>Human Resources Total</t>
  </si>
  <si>
    <t>Millwright Technology</t>
  </si>
  <si>
    <t>Millwright Technology Total</t>
  </si>
  <si>
    <t>Total Awarded</t>
  </si>
  <si>
    <t>Allotment</t>
  </si>
  <si>
    <t>Purchaser</t>
  </si>
  <si>
    <t>Account #</t>
  </si>
  <si>
    <t>PO Number</t>
  </si>
  <si>
    <t>Balance</t>
  </si>
  <si>
    <t>Battle Mountain</t>
  </si>
  <si>
    <t>Business</t>
  </si>
  <si>
    <t>Diesel - Elko</t>
  </si>
  <si>
    <t>Electrical</t>
  </si>
  <si>
    <t>Ely</t>
  </si>
  <si>
    <t>IAV</t>
  </si>
  <si>
    <t>Math</t>
  </si>
  <si>
    <t>Media Services</t>
  </si>
  <si>
    <t>Social Sciences</t>
  </si>
  <si>
    <t>Student Services</t>
  </si>
  <si>
    <t>Remaining</t>
  </si>
  <si>
    <t>Faculty Equipment Requests  FY10</t>
  </si>
  <si>
    <t>2010 Equipment Requests</t>
  </si>
  <si>
    <t>FY09 Request</t>
  </si>
  <si>
    <t>FY09 Award</t>
  </si>
  <si>
    <t>Eric Woodman</t>
  </si>
  <si>
    <t>Axis Surveillance System</t>
  </si>
  <si>
    <t>Air Brake Training Display System</t>
  </si>
  <si>
    <t>Fujitsu ScanSnap Scanners</t>
  </si>
  <si>
    <t>OmniPage Profe3ssional v.17</t>
  </si>
  <si>
    <t>Wasp Mobile Asset Pro v.5</t>
  </si>
  <si>
    <t>Helius Media Signage Package</t>
  </si>
  <si>
    <t>Apple MacBook Pro, 13"</t>
  </si>
  <si>
    <t>Bonnie Hofland</t>
  </si>
  <si>
    <t>Table PC</t>
  </si>
  <si>
    <t>Virtual Reality Suite Software Program License</t>
  </si>
  <si>
    <t>Computer for Skills Lab and Virtual Reality Suite software use</t>
  </si>
  <si>
    <t>Laptop computer for Radiology instructors</t>
  </si>
  <si>
    <t>Smartboard w/pentray, cable, hardware, software, warranty, etc.</t>
  </si>
  <si>
    <t>Ultrasound table</t>
  </si>
  <si>
    <t>STAT baby manikin</t>
  </si>
  <si>
    <t>Medication cart</t>
  </si>
  <si>
    <t>Pneumothorax simulator</t>
  </si>
  <si>
    <t>Cricothyrotomy simulator</t>
  </si>
  <si>
    <t>Colleague CX single channel IV pump</t>
  </si>
  <si>
    <t>Colleague CX triple channel IV pump</t>
  </si>
  <si>
    <t>IV pump holding stand</t>
  </si>
  <si>
    <t>Laptops w/docking stations</t>
  </si>
  <si>
    <t>Kara Miller</t>
  </si>
  <si>
    <t>Brunswick I-series orbital incubator/shaker and platform</t>
  </si>
  <si>
    <t>Chemglass teflon diaphragm vacuum pump</t>
  </si>
  <si>
    <t>Rotary evaporator</t>
  </si>
  <si>
    <t>Isotemo gravity flow convection oven</t>
  </si>
  <si>
    <t>DME trinoccular tube</t>
  </si>
  <si>
    <t>Leica digital camera SW kit</t>
  </si>
  <si>
    <t>Video adapter</t>
  </si>
  <si>
    <t>Avalanche transciever</t>
  </si>
  <si>
    <t>Tour snow probe</t>
  </si>
  <si>
    <t>Melting point apparatus</t>
  </si>
  <si>
    <t>Heating mantels</t>
  </si>
  <si>
    <t>Admissions &amp; Records</t>
  </si>
  <si>
    <t>Wanell Donnelli</t>
  </si>
  <si>
    <t>Fujitsu FI-6130</t>
  </si>
  <si>
    <t>Wyoming Rossett</t>
  </si>
  <si>
    <t>Canon XH A1S HD camcorder</t>
  </si>
  <si>
    <t>Libec LS22 system tripod</t>
  </si>
  <si>
    <t>Canon system case HC-4200</t>
  </si>
  <si>
    <t>Dell optiplex 760 computer workstation</t>
  </si>
  <si>
    <t>Adobe creative suite 4 production premium software</t>
  </si>
  <si>
    <t>Canon BP-930 2-hour lithium battery</t>
  </si>
  <si>
    <t>Canon VL-10Li II battery video light</t>
  </si>
  <si>
    <t>Canon TA-100 tripod adapter</t>
  </si>
  <si>
    <t>Electro-voice 635A dynamic omnidirectional mike</t>
  </si>
  <si>
    <t>Sony ECM-44B directional lavalier mike</t>
  </si>
  <si>
    <t>Sony MDR-7506 headphone</t>
  </si>
  <si>
    <t>Canare starquad XLR/M to XLR/F cable 25'</t>
  </si>
  <si>
    <t>Gim Briggs</t>
  </si>
  <si>
    <t>4-drawer file cabinets</t>
  </si>
  <si>
    <t>Social Science</t>
  </si>
  <si>
    <t>Cyd McMullen</t>
  </si>
  <si>
    <t>DVDs/History, Anthropology, Social Work, Political Science</t>
  </si>
  <si>
    <t>Bulletin board (locking)</t>
  </si>
  <si>
    <t>Spotting Scopes for Wildlife Field Studies: Package includes ATS-80 (Angled 80) 20-60X Eye Piece, Delux 055 V Manfrotto Tracker Tripod w/Delux Bogen 3130 Fluid Hd (w Swarovski window mount) Bogan Tripod Carrying Case, Deluxe Lens Cleaning Kit, and CD-Rom Disk by Swarovski on "Digiscoping")</t>
  </si>
  <si>
    <t>Doug Hogan</t>
  </si>
  <si>
    <t>Jon Licht</t>
  </si>
  <si>
    <t>MIL 951074 pkg. Dynasty 350 complete</t>
  </si>
  <si>
    <t>MIL 907061 XMT 304 CC/CV 208-230/460 MIG runner</t>
  </si>
  <si>
    <t>TWE M315-3545 Gun Twegun</t>
  </si>
  <si>
    <t>LIN K2437-1 Invertec V350-PRO factory/LF-72 ready</t>
  </si>
  <si>
    <t>LIN L3153545 15' (5M) No. 3 Mig Gun-Lincoln P</t>
  </si>
  <si>
    <t>LIN K2695-1 Invertec V310-T AC/DC one-pak</t>
  </si>
  <si>
    <t>JET 577103 10" bench grinder</t>
  </si>
  <si>
    <t>JET 577172 pedistal for 10" bench grinder</t>
  </si>
  <si>
    <t>HG special HYD-Mech VW-18 II vertical band saw</t>
  </si>
  <si>
    <t>AD1332-1 vrtex 360 virtual reality welding trainer</t>
  </si>
  <si>
    <t>AD1332-3 software upgrade (vrtex 360)</t>
  </si>
  <si>
    <t>David Ellefsen</t>
  </si>
  <si>
    <t>Electronic whiteboard</t>
  </si>
  <si>
    <t>50" integrated HDTV &amp; wall mount</t>
  </si>
  <si>
    <t>Dell optiplex 760 desktop computer</t>
  </si>
  <si>
    <t>Adobe creative suite 4 master collection</t>
  </si>
  <si>
    <t>HD flash memory camcorders</t>
  </si>
  <si>
    <t>Adobe photoshop CS4</t>
  </si>
  <si>
    <t>Scott Hennefer</t>
  </si>
  <si>
    <t>#603 Trainer</t>
  </si>
  <si>
    <t>Honeywell controller</t>
  </si>
  <si>
    <t>I2p-100</t>
  </si>
  <si>
    <t>Pressure transmitter 30512CD2</t>
  </si>
  <si>
    <t>MultiRanger 100/200</t>
  </si>
  <si>
    <t>Echomax XPS-10</t>
  </si>
  <si>
    <t>GE Fanuc QuickPanel</t>
  </si>
  <si>
    <t>Smart Device Communicator</t>
  </si>
  <si>
    <t>Encore valve 4 to 20 madc</t>
  </si>
  <si>
    <t>Encore valve foundation fieldbus</t>
  </si>
  <si>
    <t>475 Hart field communicator</t>
  </si>
  <si>
    <t>475 Communicator</t>
  </si>
  <si>
    <t>WT1000 6" Gauge</t>
  </si>
  <si>
    <t>MultiRanger manual</t>
  </si>
  <si>
    <t>Hand programmer for multiranger</t>
  </si>
  <si>
    <t>Lisa Frazier</t>
  </si>
  <si>
    <t>MacBook Pro, 17"</t>
  </si>
  <si>
    <t>Diesel</t>
  </si>
  <si>
    <t>Dick Borino</t>
  </si>
  <si>
    <t>License continuation: Mitchel ondemand5 internet based software</t>
  </si>
  <si>
    <t>License continuation: Cummins INSITE</t>
  </si>
  <si>
    <t>License continuation of Caterpillar ET</t>
  </si>
  <si>
    <t>Bundle #1 qty 8 electrical trainers/courseware from ATECH</t>
  </si>
  <si>
    <t>A/C recovery machines cooltech by robinair 347887-CQ</t>
  </si>
  <si>
    <t>Closed loop hydraulic trainer</t>
  </si>
  <si>
    <t>40 MT Delco 12v starter</t>
  </si>
  <si>
    <t>Bundle #2 qty 4 electrical trainers/course from ATECH</t>
  </si>
  <si>
    <t>Lab test equipment bundle (megger, growler, multimeters)</t>
  </si>
  <si>
    <t>Tractor trailer.net online service manuals</t>
  </si>
  <si>
    <t>Fine Arts</t>
  </si>
  <si>
    <t>Patty Fox</t>
  </si>
  <si>
    <t>Work benches for jewelry studio</t>
  </si>
  <si>
    <t>Stools for GTA 122 (Art room)</t>
  </si>
  <si>
    <t>Murrini hemostats</t>
  </si>
  <si>
    <t>N/A</t>
  </si>
  <si>
    <t>Computer &amp; Office Technology</t>
  </si>
  <si>
    <t>Ed Nickel</t>
  </si>
  <si>
    <t>Faculty office computers (Dell optiplex 780 or better)</t>
  </si>
  <si>
    <t>Richard McNally</t>
  </si>
  <si>
    <t>All-in-one printer fax copier</t>
  </si>
  <si>
    <t>Audio recording devices</t>
  </si>
  <si>
    <t>Mice</t>
  </si>
  <si>
    <t>Jeff Cox</t>
  </si>
  <si>
    <t>Dell optiplex 780 desktop computers</t>
  </si>
  <si>
    <t>ABE/ESL</t>
  </si>
  <si>
    <t>Meachell LaSalle</t>
  </si>
  <si>
    <t>ABE/ESL Total</t>
  </si>
  <si>
    <t>77" smart interactive whiteboard w/unifi 45 projector</t>
  </si>
  <si>
    <t>Smartboard sound system USB</t>
  </si>
  <si>
    <t>Extron 26-490-07 35' VGA M/M &amp; 3.5 mm stereo audio connections</t>
  </si>
  <si>
    <t>StarTech S122LE VGA splitter w/SVUSBPOWER</t>
  </si>
  <si>
    <t>Comprehensive RCA to 3.5 mm cable 10'</t>
  </si>
  <si>
    <t>Comprehensive general purpose RCA cables 25'</t>
  </si>
  <si>
    <t>WBC-77 protective smartboard dust cover</t>
  </si>
  <si>
    <t>Freight</t>
  </si>
  <si>
    <t>Norm Cavanaugh</t>
  </si>
  <si>
    <t>FreeMotion commercial variable stride elliptistrider</t>
  </si>
  <si>
    <t>Laura Smith</t>
  </si>
  <si>
    <t>Laptop computer w/camera and larger screen</t>
  </si>
  <si>
    <t>Health Science/Human Service</t>
  </si>
  <si>
    <t>Margaret P</t>
  </si>
  <si>
    <t>Stacie Potter</t>
  </si>
  <si>
    <t>Ice machine</t>
  </si>
  <si>
    <t>Outside benches</t>
  </si>
  <si>
    <t>Coin machine (laundry room)</t>
  </si>
  <si>
    <t>Bedroom furniture x 7 (package deal)</t>
  </si>
  <si>
    <t>Tables &amp; chairs (10/50)</t>
  </si>
  <si>
    <t>Transportation cart</t>
  </si>
  <si>
    <t>Electrical Systems Tech</t>
  </si>
  <si>
    <t>Steve Garcia</t>
  </si>
  <si>
    <t>Electrical lab solar array lighting system interface</t>
  </si>
  <si>
    <t>Lab volt solar/wind energy training system</t>
  </si>
  <si>
    <t>Lab volt electrical distribution training equipment</t>
  </si>
  <si>
    <t>Mary Swetich</t>
  </si>
  <si>
    <t>IAV connection in science lab (room 105)</t>
  </si>
  <si>
    <t>TV and bracket for computer lab IAV (room 108)</t>
  </si>
  <si>
    <t>Magnetic white boards</t>
  </si>
  <si>
    <t>Slab roller for ceramics classes</t>
  </si>
  <si>
    <t>Powerstrips</t>
  </si>
  <si>
    <t>Wireless presenter with laser pointer</t>
  </si>
  <si>
    <t>Clay trap for ceramics class in shop area</t>
  </si>
  <si>
    <t>Microscope and accessories</t>
  </si>
  <si>
    <t>Configurable microscope and accessories</t>
  </si>
  <si>
    <t>Millwright</t>
  </si>
  <si>
    <t>Norm Whittaker</t>
  </si>
  <si>
    <t>Fluke Ti32 thermal imaging camera</t>
  </si>
  <si>
    <t>Split cooper bearings item #01BCP415GR</t>
  </si>
  <si>
    <t>Mechanical seals</t>
  </si>
  <si>
    <t>Vane pump item #46711</t>
  </si>
  <si>
    <t>Upper tank assembly #46703</t>
  </si>
  <si>
    <t>Progressive cavity pump #46713</t>
  </si>
  <si>
    <t>Peristaltic pump #46714</t>
  </si>
  <si>
    <t>Self-priming pump</t>
  </si>
  <si>
    <t>Tool makers' sets (precision measuring tools)</t>
  </si>
  <si>
    <t>Pipe cutting templates (set of three: 4", 6", 8")</t>
  </si>
  <si>
    <t>Boards and hooks to organize tool room</t>
  </si>
  <si>
    <t>19" computer monitors</t>
  </si>
  <si>
    <t>21" computer monitors</t>
  </si>
  <si>
    <t>Soundbars for monitors</t>
  </si>
  <si>
    <t>Dual monitor graphics card</t>
  </si>
  <si>
    <t>Financial Aid</t>
  </si>
  <si>
    <t>Financial Aid Total</t>
  </si>
  <si>
    <t>Scott Nielsen</t>
  </si>
  <si>
    <t>Laptop computer</t>
  </si>
  <si>
    <t>Portable infocus projector</t>
  </si>
  <si>
    <t>Lucina Lewis</t>
  </si>
  <si>
    <t>Network color printer w/legal tray</t>
  </si>
  <si>
    <t>Lisa Campbell</t>
  </si>
  <si>
    <t>Misc Cert Nursing Asnt supplies</t>
  </si>
  <si>
    <t>Porcelain whiteboard/dry erase board</t>
  </si>
  <si>
    <t>Mity-Lite tables</t>
  </si>
  <si>
    <t>InFocus projector/screen</t>
  </si>
  <si>
    <t>Fire blanket</t>
  </si>
  <si>
    <t>*campus-wide project under investigation</t>
  </si>
  <si>
    <t>Blank DVDs</t>
  </si>
  <si>
    <t>Art Total**</t>
  </si>
  <si>
    <t>**Additional Recommendations</t>
  </si>
  <si>
    <t>BAIS Total**</t>
  </si>
  <si>
    <t>Fine Arts - Fire blanket (check w/Pat Anderson for safety $$), Murrini hemostats (considered a lab supply purchase)</t>
  </si>
  <si>
    <t>BAIS - Purchase one Swarovski scope -or- five good quality scopes (ex. Nikon brand)</t>
  </si>
  <si>
    <t>Controller's Office Total**</t>
  </si>
  <si>
    <t>Controller's Office - Will utilize lab replacement flat panel monitors as they become available</t>
  </si>
  <si>
    <t>COT Total**</t>
  </si>
  <si>
    <t>COT - New computers are designated for Kathy, Larry and Cindy</t>
  </si>
  <si>
    <t>Diesel Total**</t>
  </si>
  <si>
    <t>Diesel - Option to purchase Bundle #1 -or- Bundle #2 and closed loop hydraulic trainer; tractor trailer.net service manuals (Would it be cost-effective for the CDL department to purchase these? Teaching or maintenance purpose?)</t>
  </si>
  <si>
    <t>English Total**</t>
  </si>
  <si>
    <t>Pahrump - Axis Surveillance System (Must coordinate w/Pat Anderson and purchase camera controller (Honeywell compatible)</t>
  </si>
  <si>
    <t>Pahrump Total**</t>
  </si>
  <si>
    <t>Winnemucca Total**</t>
  </si>
  <si>
    <t>Winnemucca - Misc. CNA supplies (disposable items cannot be purchased with equipment money)</t>
  </si>
  <si>
    <t>English - Printer/Fax/Copier (Refer to Media Services for information on the Xerox pool plan); Mice (Computer Services will supply these)</t>
  </si>
  <si>
    <t>ALL Departments with computer awards must coordinate their purchase with Jeff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</si>
</sst>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43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43" fontId="0" fillId="0" borderId="10" xfId="42" applyFill="1" applyBorder="1" applyAlignment="1">
      <alignment/>
    </xf>
    <xf numFmtId="0" fontId="0" fillId="0" borderId="10" xfId="0" applyFill="1" applyBorder="1" applyAlignment="1">
      <alignment horizontal="center" wrapText="1"/>
    </xf>
    <xf numFmtId="43" fontId="0" fillId="0" borderId="10" xfId="42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43" fontId="2" fillId="0" borderId="0" xfId="42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0" fillId="0" borderId="10" xfId="42" applyFill="1" applyBorder="1" applyAlignment="1">
      <alignment horizontal="center" wrapText="1"/>
    </xf>
    <xf numFmtId="43" fontId="0" fillId="0" borderId="0" xfId="42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10" xfId="42" applyFont="1" applyFill="1" applyBorder="1" applyAlignment="1">
      <alignment horizontal="center" wrapText="1"/>
    </xf>
    <xf numFmtId="43" fontId="0" fillId="0" borderId="10" xfId="42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3" fontId="2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 wrapText="1"/>
    </xf>
    <xf numFmtId="43" fontId="0" fillId="0" borderId="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wrapText="1"/>
    </xf>
    <xf numFmtId="166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12" xfId="0" applyFill="1" applyBorder="1" applyAlignment="1">
      <alignment horizontal="left" wrapText="1"/>
    </xf>
    <xf numFmtId="166" fontId="0" fillId="35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166" fontId="7" fillId="34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left" wrapText="1" indent="1"/>
    </xf>
    <xf numFmtId="166" fontId="0" fillId="0" borderId="14" xfId="0" applyNumberFormat="1" applyFill="1" applyBorder="1" applyAlignment="1">
      <alignment/>
    </xf>
    <xf numFmtId="49" fontId="0" fillId="0" borderId="0" xfId="0" applyNumberFormat="1" applyAlignment="1">
      <alignment horizontal="right"/>
    </xf>
    <xf numFmtId="166" fontId="8" fillId="34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6" fontId="7" fillId="34" borderId="15" xfId="0" applyNumberFormat="1" applyFont="1" applyFill="1" applyBorder="1" applyAlignment="1">
      <alignment/>
    </xf>
    <xf numFmtId="0" fontId="0" fillId="0" borderId="0" xfId="0" applyBorder="1" applyAlignment="1">
      <alignment horizontal="left" wrapText="1"/>
    </xf>
    <xf numFmtId="166" fontId="6" fillId="0" borderId="14" xfId="0" applyNumberFormat="1" applyFont="1" applyFill="1" applyBorder="1" applyAlignment="1">
      <alignment horizontal="center"/>
    </xf>
    <xf numFmtId="166" fontId="7" fillId="34" borderId="16" xfId="0" applyNumberFormat="1" applyFont="1" applyFill="1" applyBorder="1" applyAlignment="1">
      <alignment/>
    </xf>
    <xf numFmtId="0" fontId="0" fillId="34" borderId="0" xfId="0" applyFill="1" applyBorder="1" applyAlignment="1">
      <alignment horizontal="left" wrapText="1"/>
    </xf>
    <xf numFmtId="166" fontId="0" fillId="35" borderId="14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0" fillId="0" borderId="17" xfId="0" applyNumberFormat="1" applyBorder="1" applyAlignment="1">
      <alignment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166" fontId="7" fillId="34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 indent="1"/>
    </xf>
    <xf numFmtId="166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4" fontId="8" fillId="0" borderId="17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0" xfId="0" applyAlignment="1">
      <alignment wrapText="1"/>
    </xf>
    <xf numFmtId="166" fontId="0" fillId="34" borderId="13" xfId="0" applyNumberFormat="1" applyFill="1" applyBorder="1" applyAlignment="1">
      <alignment/>
    </xf>
    <xf numFmtId="166" fontId="0" fillId="34" borderId="15" xfId="0" applyNumberFormat="1" applyFill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66" fontId="0" fillId="34" borderId="12" xfId="0" applyNumberFormat="1" applyFill="1" applyBorder="1" applyAlignment="1">
      <alignment/>
    </xf>
    <xf numFmtId="0" fontId="0" fillId="0" borderId="14" xfId="0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13" xfId="0" applyNumberFormat="1" applyFill="1" applyBorder="1" applyAlignment="1">
      <alignment horizontal="left" indent="1"/>
    </xf>
    <xf numFmtId="0" fontId="0" fillId="0" borderId="11" xfId="0" applyBorder="1" applyAlignment="1">
      <alignment horizontal="left" wrapText="1"/>
    </xf>
    <xf numFmtId="166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66" fontId="0" fillId="0" borderId="0" xfId="0" applyNumberFormat="1" applyAlignment="1">
      <alignment/>
    </xf>
    <xf numFmtId="0" fontId="0" fillId="34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 wrapText="1" indent="1"/>
    </xf>
    <xf numFmtId="0" fontId="0" fillId="0" borderId="12" xfId="0" applyBorder="1" applyAlignment="1">
      <alignment horizontal="left" indent="1"/>
    </xf>
    <xf numFmtId="166" fontId="7" fillId="34" borderId="20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Font="1" applyBorder="1" applyAlignment="1">
      <alignment horizontal="left" wrapText="1" indent="1"/>
    </xf>
    <xf numFmtId="166" fontId="0" fillId="34" borderId="13" xfId="0" applyNumberFormat="1" applyFont="1" applyFill="1" applyBorder="1" applyAlignment="1">
      <alignment/>
    </xf>
    <xf numFmtId="43" fontId="2" fillId="36" borderId="0" xfId="42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45" fillId="36" borderId="0" xfId="42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3" fontId="0" fillId="0" borderId="0" xfId="42" applyFill="1" applyBorder="1" applyAlignment="1">
      <alignment horizontal="center" wrapText="1"/>
    </xf>
    <xf numFmtId="43" fontId="0" fillId="0" borderId="0" xfId="42" applyFont="1" applyFill="1" applyBorder="1" applyAlignment="1">
      <alignment horizontal="center" wrapText="1"/>
    </xf>
    <xf numFmtId="43" fontId="0" fillId="0" borderId="0" xfId="42" applyFont="1" applyFill="1" applyBorder="1" applyAlignment="1">
      <alignment horizontal="center" wrapText="1"/>
    </xf>
    <xf numFmtId="43" fontId="0" fillId="0" borderId="0" xfId="42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43" fontId="0" fillId="36" borderId="10" xfId="42" applyFill="1" applyBorder="1" applyAlignment="1">
      <alignment/>
    </xf>
    <xf numFmtId="43" fontId="2" fillId="36" borderId="10" xfId="42" applyFont="1" applyFill="1" applyBorder="1" applyAlignment="1">
      <alignment/>
    </xf>
    <xf numFmtId="43" fontId="2" fillId="36" borderId="10" xfId="42" applyFont="1" applyFill="1" applyBorder="1" applyAlignment="1">
      <alignment horizontal="center"/>
    </xf>
    <xf numFmtId="43" fontId="0" fillId="36" borderId="10" xfId="42" applyFont="1" applyFill="1" applyBorder="1" applyAlignment="1">
      <alignment horizontal="center"/>
    </xf>
    <xf numFmtId="43" fontId="0" fillId="36" borderId="10" xfId="42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6" borderId="10" xfId="0" applyNumberFormat="1" applyFont="1" applyFill="1" applyBorder="1" applyAlignment="1">
      <alignment/>
    </xf>
    <xf numFmtId="43" fontId="0" fillId="36" borderId="10" xfId="42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43" fontId="0" fillId="0" borderId="22" xfId="42" applyFill="1" applyBorder="1" applyAlignment="1">
      <alignment/>
    </xf>
    <xf numFmtId="43" fontId="0" fillId="36" borderId="10" xfId="42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6" borderId="1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0"/>
  <sheetViews>
    <sheetView showGridLines="0" showRowColHeaders="0" tabSelected="1" zoomScaleSheetLayoutView="80" zoomScalePageLayoutView="0" workbookViewId="0" topLeftCell="A1">
      <pane ySplit="1890" topLeftCell="A1" activePane="bottomLeft" state="split"/>
      <selection pane="topLeft" activeCell="H4" sqref="H4"/>
      <selection pane="bottomLeft" activeCell="A1" sqref="A1"/>
    </sheetView>
  </sheetViews>
  <sheetFormatPr defaultColWidth="9.00390625" defaultRowHeight="15.75" outlineLevelRow="2"/>
  <cols>
    <col min="1" max="1" width="25.375" style="3" customWidth="1"/>
    <col min="2" max="2" width="14.125" style="3" customWidth="1"/>
    <col min="3" max="3" width="55.50390625" style="3" customWidth="1"/>
    <col min="4" max="4" width="8.75390625" style="3" customWidth="1"/>
    <col min="5" max="5" width="11.50390625" style="5" customWidth="1"/>
    <col min="6" max="7" width="14.875" style="5" customWidth="1"/>
    <col min="8" max="8" width="17.00390625" style="5" bestFit="1" customWidth="1"/>
    <col min="9" max="10" width="12.125" style="33" customWidth="1"/>
    <col min="11" max="11" width="10.50390625" style="33" customWidth="1"/>
    <col min="12" max="12" width="14.625" style="2" customWidth="1"/>
    <col min="13" max="13" width="13.50390625" style="5" bestFit="1" customWidth="1"/>
    <col min="14" max="14" width="12.25390625" style="5" bestFit="1" customWidth="1"/>
    <col min="15" max="15" width="13.50390625" style="5" bestFit="1" customWidth="1"/>
    <col min="16" max="16" width="12.25390625" style="5" bestFit="1" customWidth="1"/>
    <col min="17" max="17" width="21.125" style="3" bestFit="1" customWidth="1"/>
    <col min="18" max="16384" width="9.00390625" style="3" customWidth="1"/>
  </cols>
  <sheetData>
    <row r="1" spans="1:15" ht="15.75">
      <c r="A1" s="6" t="s">
        <v>2</v>
      </c>
      <c r="H1" s="7"/>
      <c r="I1" s="30"/>
      <c r="J1" s="30"/>
      <c r="K1" s="30"/>
      <c r="L1" s="7"/>
      <c r="M1" s="7"/>
      <c r="O1" s="7"/>
    </row>
    <row r="2" spans="1:15" ht="15.75">
      <c r="A2" s="6" t="s">
        <v>89</v>
      </c>
      <c r="H2" s="7"/>
      <c r="I2" s="30"/>
      <c r="J2" s="30"/>
      <c r="K2" s="30"/>
      <c r="L2" s="7"/>
      <c r="M2" s="7"/>
      <c r="O2" s="7"/>
    </row>
    <row r="3" spans="8:16" ht="15.75">
      <c r="H3" s="18"/>
      <c r="I3" s="31" t="s">
        <v>4</v>
      </c>
      <c r="J3" s="31" t="s">
        <v>4</v>
      </c>
      <c r="K3" s="31" t="s">
        <v>4</v>
      </c>
      <c r="L3" s="4" t="s">
        <v>4</v>
      </c>
      <c r="M3" s="132" t="s">
        <v>5</v>
      </c>
      <c r="N3" s="132"/>
      <c r="O3" s="132" t="s">
        <v>5</v>
      </c>
      <c r="P3" s="132"/>
    </row>
    <row r="4" spans="1:16" s="9" customFormat="1" ht="31.5" customHeight="1">
      <c r="A4" s="9" t="s">
        <v>0</v>
      </c>
      <c r="B4" s="9" t="s">
        <v>6</v>
      </c>
      <c r="C4" s="11" t="s">
        <v>1</v>
      </c>
      <c r="D4" s="9" t="s">
        <v>3</v>
      </c>
      <c r="E4" s="20" t="s">
        <v>7</v>
      </c>
      <c r="F4" s="20" t="s">
        <v>8</v>
      </c>
      <c r="G4" s="12" t="s">
        <v>3</v>
      </c>
      <c r="H4" s="12" t="s">
        <v>71</v>
      </c>
      <c r="I4" s="32" t="s">
        <v>10</v>
      </c>
      <c r="J4" s="32" t="s">
        <v>11</v>
      </c>
      <c r="K4" s="32" t="s">
        <v>27</v>
      </c>
      <c r="L4" s="20" t="s">
        <v>9</v>
      </c>
      <c r="M4" s="32" t="s">
        <v>90</v>
      </c>
      <c r="N4" s="32" t="s">
        <v>91</v>
      </c>
      <c r="O4" s="23" t="s">
        <v>60</v>
      </c>
      <c r="P4" s="23" t="s">
        <v>61</v>
      </c>
    </row>
    <row r="5" spans="1:16" ht="15.75" hidden="1" outlineLevel="1">
      <c r="A5" s="27" t="s">
        <v>215</v>
      </c>
      <c r="B5" s="27" t="s">
        <v>216</v>
      </c>
      <c r="C5" s="27" t="s">
        <v>218</v>
      </c>
      <c r="D5" s="3">
        <v>1</v>
      </c>
      <c r="E5" s="5">
        <v>3299</v>
      </c>
      <c r="F5" s="5">
        <f>E5*D5</f>
        <v>3299</v>
      </c>
      <c r="G5" s="5">
        <v>1</v>
      </c>
      <c r="H5" s="21">
        <f>G5*F5</f>
        <v>3299</v>
      </c>
      <c r="I5" s="31"/>
      <c r="J5" s="31">
        <f>H5</f>
        <v>3299</v>
      </c>
      <c r="L5" s="2">
        <f aca="true" t="shared" si="0" ref="L5:L18">SUM(I5:K5)</f>
        <v>3299</v>
      </c>
      <c r="M5" s="21"/>
      <c r="N5" s="21"/>
      <c r="O5" s="21"/>
      <c r="P5" s="21"/>
    </row>
    <row r="6" spans="1:16" ht="15.75" hidden="1" outlineLevel="1">
      <c r="A6" s="27" t="s">
        <v>215</v>
      </c>
      <c r="B6" s="27" t="s">
        <v>216</v>
      </c>
      <c r="C6" s="27" t="s">
        <v>219</v>
      </c>
      <c r="D6" s="3">
        <v>1</v>
      </c>
      <c r="E6" s="5">
        <v>299</v>
      </c>
      <c r="F6" s="5">
        <f>E6*D6</f>
        <v>299</v>
      </c>
      <c r="G6" s="5">
        <v>1</v>
      </c>
      <c r="H6" s="21">
        <f aca="true" t="shared" si="1" ref="H6:H12">G6*F6</f>
        <v>299</v>
      </c>
      <c r="I6" s="31"/>
      <c r="J6" s="31">
        <f aca="true" t="shared" si="2" ref="J6:J12">H6</f>
        <v>299</v>
      </c>
      <c r="L6" s="2">
        <f t="shared" si="0"/>
        <v>299</v>
      </c>
      <c r="M6" s="21"/>
      <c r="N6" s="21"/>
      <c r="O6" s="21"/>
      <c r="P6" s="21"/>
    </row>
    <row r="7" spans="1:16" ht="15.75" hidden="1" outlineLevel="1">
      <c r="A7" s="27" t="s">
        <v>215</v>
      </c>
      <c r="B7" s="27" t="s">
        <v>216</v>
      </c>
      <c r="C7" s="27" t="s">
        <v>220</v>
      </c>
      <c r="D7" s="3">
        <v>1</v>
      </c>
      <c r="E7" s="5">
        <v>94</v>
      </c>
      <c r="F7" s="5">
        <f aca="true" t="shared" si="3" ref="F7:F12">E7*D7</f>
        <v>94</v>
      </c>
      <c r="G7" s="5">
        <v>1</v>
      </c>
      <c r="H7" s="21">
        <f t="shared" si="1"/>
        <v>94</v>
      </c>
      <c r="I7" s="31"/>
      <c r="J7" s="31">
        <f t="shared" si="2"/>
        <v>94</v>
      </c>
      <c r="L7" s="2">
        <f t="shared" si="0"/>
        <v>94</v>
      </c>
      <c r="M7" s="21"/>
      <c r="N7" s="21"/>
      <c r="O7" s="21"/>
      <c r="P7" s="21"/>
    </row>
    <row r="8" spans="1:16" ht="15.75" hidden="1" outlineLevel="1">
      <c r="A8" s="27" t="s">
        <v>215</v>
      </c>
      <c r="B8" s="27" t="s">
        <v>216</v>
      </c>
      <c r="C8" s="27" t="s">
        <v>221</v>
      </c>
      <c r="D8" s="3">
        <v>1</v>
      </c>
      <c r="E8" s="5">
        <v>64</v>
      </c>
      <c r="F8" s="5">
        <f t="shared" si="3"/>
        <v>64</v>
      </c>
      <c r="G8" s="5">
        <v>1</v>
      </c>
      <c r="H8" s="21">
        <f t="shared" si="1"/>
        <v>64</v>
      </c>
      <c r="I8" s="31"/>
      <c r="J8" s="31">
        <f t="shared" si="2"/>
        <v>64</v>
      </c>
      <c r="L8" s="2">
        <f t="shared" si="0"/>
        <v>64</v>
      </c>
      <c r="M8" s="21"/>
      <c r="N8" s="21"/>
      <c r="O8" s="21"/>
      <c r="P8" s="21"/>
    </row>
    <row r="9" spans="1:16" ht="15.75" hidden="1" outlineLevel="1">
      <c r="A9" s="27" t="s">
        <v>215</v>
      </c>
      <c r="B9" s="27" t="s">
        <v>216</v>
      </c>
      <c r="C9" s="27" t="s">
        <v>222</v>
      </c>
      <c r="D9" s="3">
        <v>1</v>
      </c>
      <c r="E9" s="5">
        <v>16</v>
      </c>
      <c r="F9" s="5">
        <f t="shared" si="3"/>
        <v>16</v>
      </c>
      <c r="G9" s="5">
        <v>1</v>
      </c>
      <c r="H9" s="21">
        <f t="shared" si="1"/>
        <v>16</v>
      </c>
      <c r="I9" s="31"/>
      <c r="J9" s="31">
        <f t="shared" si="2"/>
        <v>16</v>
      </c>
      <c r="L9" s="2">
        <f t="shared" si="0"/>
        <v>16</v>
      </c>
      <c r="M9" s="21"/>
      <c r="N9" s="21"/>
      <c r="O9" s="21"/>
      <c r="P9" s="21"/>
    </row>
    <row r="10" spans="1:16" ht="15.75" hidden="1" outlineLevel="1">
      <c r="A10" s="27" t="s">
        <v>215</v>
      </c>
      <c r="B10" s="27" t="s">
        <v>216</v>
      </c>
      <c r="C10" s="27" t="s">
        <v>223</v>
      </c>
      <c r="D10" s="3">
        <v>1</v>
      </c>
      <c r="E10" s="5">
        <v>20</v>
      </c>
      <c r="F10" s="5">
        <f t="shared" si="3"/>
        <v>20</v>
      </c>
      <c r="G10" s="5">
        <v>1</v>
      </c>
      <c r="H10" s="21">
        <f t="shared" si="1"/>
        <v>20</v>
      </c>
      <c r="I10" s="31"/>
      <c r="J10" s="31">
        <f t="shared" si="2"/>
        <v>20</v>
      </c>
      <c r="L10" s="2">
        <f t="shared" si="0"/>
        <v>20</v>
      </c>
      <c r="M10" s="21"/>
      <c r="N10" s="21"/>
      <c r="O10" s="21"/>
      <c r="P10" s="21"/>
    </row>
    <row r="11" spans="1:16" ht="15.75" hidden="1" outlineLevel="1">
      <c r="A11" s="27" t="s">
        <v>215</v>
      </c>
      <c r="B11" s="27" t="s">
        <v>216</v>
      </c>
      <c r="C11" s="27" t="s">
        <v>224</v>
      </c>
      <c r="D11" s="3">
        <v>1</v>
      </c>
      <c r="E11" s="5">
        <v>119</v>
      </c>
      <c r="F11" s="5">
        <f t="shared" si="3"/>
        <v>119</v>
      </c>
      <c r="G11" s="5">
        <v>1</v>
      </c>
      <c r="H11" s="21">
        <f t="shared" si="1"/>
        <v>119</v>
      </c>
      <c r="I11" s="31"/>
      <c r="J11" s="31">
        <f t="shared" si="2"/>
        <v>119</v>
      </c>
      <c r="L11" s="2">
        <f t="shared" si="0"/>
        <v>119</v>
      </c>
      <c r="M11" s="21"/>
      <c r="N11" s="21"/>
      <c r="O11" s="21"/>
      <c r="P11" s="21"/>
    </row>
    <row r="12" spans="1:16" ht="15.75" hidden="1" outlineLevel="1">
      <c r="A12" s="27" t="s">
        <v>215</v>
      </c>
      <c r="B12" s="27" t="s">
        <v>216</v>
      </c>
      <c r="C12" s="27" t="s">
        <v>225</v>
      </c>
      <c r="D12" s="3">
        <v>1</v>
      </c>
      <c r="E12" s="5">
        <v>195</v>
      </c>
      <c r="F12" s="5">
        <f t="shared" si="3"/>
        <v>195</v>
      </c>
      <c r="G12" s="5">
        <v>1</v>
      </c>
      <c r="H12" s="21">
        <f t="shared" si="1"/>
        <v>195</v>
      </c>
      <c r="I12" s="31"/>
      <c r="J12" s="31">
        <f t="shared" si="2"/>
        <v>195</v>
      </c>
      <c r="L12" s="2">
        <f t="shared" si="0"/>
        <v>195</v>
      </c>
      <c r="M12" s="21"/>
      <c r="N12" s="21"/>
      <c r="O12" s="21"/>
      <c r="P12" s="21"/>
    </row>
    <row r="13" spans="1:16" ht="15.75" hidden="1" outlineLevel="1">
      <c r="A13" s="22"/>
      <c r="B13" s="22"/>
      <c r="C13" s="22"/>
      <c r="H13" s="21"/>
      <c r="I13" s="31"/>
      <c r="J13" s="31"/>
      <c r="M13" s="24">
        <v>0</v>
      </c>
      <c r="N13" s="24">
        <v>0</v>
      </c>
      <c r="O13" s="24">
        <v>0</v>
      </c>
      <c r="P13" s="24">
        <v>0</v>
      </c>
    </row>
    <row r="14" spans="1:17" s="122" customFormat="1" ht="15.75" hidden="1" outlineLevel="1">
      <c r="A14" s="113" t="s">
        <v>217</v>
      </c>
      <c r="B14" s="114"/>
      <c r="C14" s="115"/>
      <c r="D14" s="114"/>
      <c r="E14" s="116"/>
      <c r="F14" s="117">
        <f>SUBTOTAL(9,F5:F13)</f>
        <v>4106</v>
      </c>
      <c r="G14" s="117"/>
      <c r="H14" s="118">
        <f>SUBTOTAL(9,H5:H12)</f>
        <v>4106</v>
      </c>
      <c r="I14" s="118">
        <f>SUBTOTAL(9,I5:I12)</f>
        <v>0</v>
      </c>
      <c r="J14" s="118">
        <f>SUBTOTAL(9,J5:J12)</f>
        <v>4106</v>
      </c>
      <c r="K14" s="118">
        <f>SUBTOTAL(9,K5:K12)</f>
        <v>0</v>
      </c>
      <c r="L14" s="117">
        <f>SUBTOTAL(9,L5:L12)</f>
        <v>4106</v>
      </c>
      <c r="M14" s="24">
        <f>SUBTOTAL(9,M5:M13)</f>
        <v>0</v>
      </c>
      <c r="N14" s="24">
        <f>SUBTOTAL(9,N5:N13)</f>
        <v>0</v>
      </c>
      <c r="O14" s="24">
        <f>SUBTOTAL(9,O5:O13)</f>
        <v>0</v>
      </c>
      <c r="P14" s="24">
        <f>SUBTOTAL(9,P5:P13)</f>
        <v>0</v>
      </c>
      <c r="Q14" s="121"/>
    </row>
    <row r="15" spans="1:16" s="1" customFormat="1" ht="15.75" customHeight="1" collapsed="1">
      <c r="A15" s="108" t="s">
        <v>200</v>
      </c>
      <c r="B15" s="108" t="s">
        <v>201</v>
      </c>
      <c r="C15" s="1" t="s">
        <v>202</v>
      </c>
      <c r="D15" s="1">
        <v>2</v>
      </c>
      <c r="E15" s="109">
        <v>350</v>
      </c>
      <c r="F15" s="5">
        <f>D15*E15</f>
        <v>700</v>
      </c>
      <c r="G15" s="110">
        <v>2</v>
      </c>
      <c r="H15" s="21">
        <f>G15*E15</f>
        <v>700</v>
      </c>
      <c r="I15" s="111">
        <f>H15</f>
        <v>700</v>
      </c>
      <c r="J15" s="111"/>
      <c r="K15" s="111"/>
      <c r="L15" s="2">
        <f t="shared" si="0"/>
        <v>700</v>
      </c>
      <c r="M15" s="111"/>
      <c r="N15" s="111"/>
      <c r="O15" s="112"/>
      <c r="P15" s="112"/>
    </row>
    <row r="16" spans="1:16" s="1" customFormat="1" ht="15.75" customHeight="1">
      <c r="A16" s="108" t="s">
        <v>200</v>
      </c>
      <c r="B16" s="108" t="s">
        <v>201</v>
      </c>
      <c r="C16" s="108" t="s">
        <v>203</v>
      </c>
      <c r="D16" s="1">
        <v>8</v>
      </c>
      <c r="E16" s="109">
        <v>50</v>
      </c>
      <c r="F16" s="5">
        <f>D16*E16</f>
        <v>400</v>
      </c>
      <c r="G16" s="110">
        <v>8</v>
      </c>
      <c r="H16" s="21">
        <f>G16*E16</f>
        <v>400</v>
      </c>
      <c r="I16" s="111">
        <f>H16</f>
        <v>400</v>
      </c>
      <c r="J16" s="111"/>
      <c r="K16" s="111"/>
      <c r="L16" s="2">
        <f t="shared" si="0"/>
        <v>400</v>
      </c>
      <c r="M16" s="111"/>
      <c r="N16" s="111"/>
      <c r="O16" s="112"/>
      <c r="P16" s="112"/>
    </row>
    <row r="17" spans="1:16" s="1" customFormat="1" ht="15.75" customHeight="1">
      <c r="A17" s="108" t="s">
        <v>200</v>
      </c>
      <c r="B17" s="108" t="s">
        <v>201</v>
      </c>
      <c r="C17" s="108" t="s">
        <v>283</v>
      </c>
      <c r="D17" s="1">
        <v>1</v>
      </c>
      <c r="E17" s="109">
        <v>39</v>
      </c>
      <c r="F17" s="5">
        <f>D17*E17</f>
        <v>39</v>
      </c>
      <c r="G17" s="110">
        <v>0</v>
      </c>
      <c r="H17" s="21">
        <f>G17*F17</f>
        <v>0</v>
      </c>
      <c r="I17" s="111"/>
      <c r="J17" s="111"/>
      <c r="K17" s="111"/>
      <c r="L17" s="2">
        <f t="shared" si="0"/>
        <v>0</v>
      </c>
      <c r="M17" s="21"/>
      <c r="N17" s="111"/>
      <c r="O17" s="112"/>
      <c r="P17" s="112"/>
    </row>
    <row r="18" spans="1:16" s="1" customFormat="1" ht="15.75" customHeight="1">
      <c r="A18" s="108" t="s">
        <v>200</v>
      </c>
      <c r="B18" s="108" t="s">
        <v>201</v>
      </c>
      <c r="C18" s="108" t="s">
        <v>204</v>
      </c>
      <c r="D18" s="1">
        <v>12</v>
      </c>
      <c r="E18" s="109">
        <v>10</v>
      </c>
      <c r="F18" s="5">
        <f>D18*E18</f>
        <v>120</v>
      </c>
      <c r="G18" s="110">
        <v>0</v>
      </c>
      <c r="H18" s="21">
        <f>G18*F18</f>
        <v>0</v>
      </c>
      <c r="I18" s="111"/>
      <c r="J18" s="111"/>
      <c r="K18" s="111"/>
      <c r="L18" s="2">
        <f t="shared" si="0"/>
        <v>0</v>
      </c>
      <c r="M18" s="111"/>
      <c r="N18" s="111"/>
      <c r="O18" s="112"/>
      <c r="P18" s="112"/>
    </row>
    <row r="19" spans="8:16" ht="15.75" hidden="1" outlineLevel="2">
      <c r="H19" s="21"/>
      <c r="I19" s="31"/>
      <c r="J19" s="31"/>
      <c r="M19" s="10">
        <v>2360</v>
      </c>
      <c r="N19" s="10">
        <v>0</v>
      </c>
      <c r="O19" s="10">
        <v>2991.49</v>
      </c>
      <c r="P19" s="10">
        <v>2011.49</v>
      </c>
    </row>
    <row r="20" spans="1:16" s="122" customFormat="1" ht="15.75" outlineLevel="1" collapsed="1">
      <c r="A20" s="131" t="s">
        <v>286</v>
      </c>
      <c r="B20" s="114"/>
      <c r="C20" s="115"/>
      <c r="D20" s="114"/>
      <c r="E20" s="116"/>
      <c r="F20" s="117">
        <f>SUBTOTAL(9,F15:F19)</f>
        <v>1259</v>
      </c>
      <c r="G20" s="117"/>
      <c r="H20" s="118">
        <f>SUBTOTAL(9,H15:H18)</f>
        <v>1100</v>
      </c>
      <c r="I20" s="118">
        <f>SUBTOTAL(9,I15:I18)</f>
        <v>1100</v>
      </c>
      <c r="J20" s="118">
        <f>SUBTOTAL(9,J15:J18)</f>
        <v>0</v>
      </c>
      <c r="K20" s="118">
        <f>SUBTOTAL(9,K15:K18)</f>
        <v>0</v>
      </c>
      <c r="L20" s="117">
        <f>SUBTOTAL(9,L15:L18)</f>
        <v>1100</v>
      </c>
      <c r="M20" s="10">
        <f>SUBTOTAL(9,M19:M19)</f>
        <v>2360</v>
      </c>
      <c r="N20" s="10">
        <f>SUBTOTAL(9,N19:N19)</f>
        <v>0</v>
      </c>
      <c r="O20" s="10">
        <f>SUBTOTAL(9,O19:O19)</f>
        <v>2991.49</v>
      </c>
      <c r="P20" s="10">
        <f>SUBTOTAL(9,P19:P19)</f>
        <v>2011.49</v>
      </c>
    </row>
    <row r="21" spans="1:16" ht="15.75" hidden="1" outlineLevel="2">
      <c r="A21" s="108" t="s">
        <v>205</v>
      </c>
      <c r="C21" s="22"/>
      <c r="F21" s="5">
        <f>E21*D21</f>
        <v>0</v>
      </c>
      <c r="H21" s="21"/>
      <c r="I21" s="31"/>
      <c r="J21" s="31"/>
      <c r="K21" s="31"/>
      <c r="L21" s="21">
        <f>SUM(I21:K21)</f>
        <v>0</v>
      </c>
      <c r="M21" s="24">
        <v>400</v>
      </c>
      <c r="N21" s="24">
        <v>0</v>
      </c>
      <c r="O21" s="24">
        <v>713.89</v>
      </c>
      <c r="P21" s="24">
        <v>0</v>
      </c>
    </row>
    <row r="22" spans="1:16" s="122" customFormat="1" ht="15.75" outlineLevel="1" collapsed="1">
      <c r="A22" s="123" t="s">
        <v>28</v>
      </c>
      <c r="B22" s="114"/>
      <c r="C22" s="115"/>
      <c r="D22" s="114"/>
      <c r="E22" s="116"/>
      <c r="F22" s="117">
        <f aca="true" t="shared" si="4" ref="F22:P22">SUBTOTAL(9,F21:F21)</f>
        <v>0</v>
      </c>
      <c r="G22" s="117"/>
      <c r="H22" s="118">
        <f t="shared" si="4"/>
        <v>0</v>
      </c>
      <c r="I22" s="119">
        <f t="shared" si="4"/>
        <v>0</v>
      </c>
      <c r="J22" s="119">
        <f t="shared" si="4"/>
        <v>0</v>
      </c>
      <c r="K22" s="120">
        <f t="shared" si="4"/>
        <v>0</v>
      </c>
      <c r="L22" s="124">
        <f t="shared" si="4"/>
        <v>0</v>
      </c>
      <c r="M22" s="10">
        <f>SUBTOTAL(9,M21:M21)</f>
        <v>400</v>
      </c>
      <c r="N22" s="10">
        <f>SUBTOTAL(9,N21:N21)</f>
        <v>0</v>
      </c>
      <c r="O22" s="10">
        <f t="shared" si="4"/>
        <v>713.89</v>
      </c>
      <c r="P22" s="10">
        <f t="shared" si="4"/>
        <v>0</v>
      </c>
    </row>
    <row r="23" spans="1:16" ht="15.75" hidden="1" outlineLevel="2">
      <c r="A23" s="108" t="s">
        <v>205</v>
      </c>
      <c r="B23" s="1"/>
      <c r="C23" s="1"/>
      <c r="D23" s="1"/>
      <c r="F23" s="14">
        <f>E23*D23</f>
        <v>0</v>
      </c>
      <c r="G23" s="14"/>
      <c r="H23" s="28"/>
      <c r="I23" s="31"/>
      <c r="L23" s="5">
        <f>SUM(I23:K23)</f>
        <v>0</v>
      </c>
      <c r="M23" s="24">
        <v>999.99</v>
      </c>
      <c r="N23" s="24">
        <v>800</v>
      </c>
      <c r="O23" s="24">
        <v>8552</v>
      </c>
      <c r="P23" s="24">
        <v>8552</v>
      </c>
    </row>
    <row r="24" spans="1:16" s="122" customFormat="1" ht="15.75" outlineLevel="1" collapsed="1">
      <c r="A24" s="123" t="s">
        <v>29</v>
      </c>
      <c r="B24" s="114"/>
      <c r="C24" s="115"/>
      <c r="D24" s="114"/>
      <c r="E24" s="116"/>
      <c r="F24" s="117">
        <f aca="true" t="shared" si="5" ref="F24:L24">SUBTOTAL(9,F23:F23)</f>
        <v>0</v>
      </c>
      <c r="G24" s="117"/>
      <c r="H24" s="118">
        <f t="shared" si="5"/>
        <v>0</v>
      </c>
      <c r="I24" s="119">
        <f t="shared" si="5"/>
        <v>0</v>
      </c>
      <c r="J24" s="119">
        <f t="shared" si="5"/>
        <v>0</v>
      </c>
      <c r="K24" s="120">
        <f t="shared" si="5"/>
        <v>0</v>
      </c>
      <c r="L24" s="124">
        <f t="shared" si="5"/>
        <v>0</v>
      </c>
      <c r="M24" s="10">
        <f>SUBTOTAL(9,M23:M23)</f>
        <v>999.99</v>
      </c>
      <c r="N24" s="10">
        <f>SUBTOTAL(9,N23:N23)</f>
        <v>800</v>
      </c>
      <c r="O24" s="10">
        <f>SUBTOTAL(9,O23:O23)</f>
        <v>8552</v>
      </c>
      <c r="P24" s="10">
        <f>SUBTOTAL(9,P23:P23)</f>
        <v>8552</v>
      </c>
    </row>
    <row r="25" spans="1:16" ht="78.75" hidden="1" outlineLevel="2">
      <c r="A25" s="27" t="s">
        <v>64</v>
      </c>
      <c r="B25" s="27" t="s">
        <v>150</v>
      </c>
      <c r="C25" s="1" t="s">
        <v>149</v>
      </c>
      <c r="D25" s="3">
        <v>5</v>
      </c>
      <c r="E25" s="5">
        <v>2249</v>
      </c>
      <c r="F25" s="5">
        <f>D25*E25</f>
        <v>11245</v>
      </c>
      <c r="G25" s="5">
        <v>1</v>
      </c>
      <c r="H25" s="21">
        <f>G25*E25</f>
        <v>2249</v>
      </c>
      <c r="I25" s="31"/>
      <c r="J25" s="31"/>
      <c r="K25" s="33">
        <f>H25</f>
        <v>2249</v>
      </c>
      <c r="L25" s="2">
        <f aca="true" t="shared" si="6" ref="L25:L39">SUM(I25:K25)</f>
        <v>2249</v>
      </c>
      <c r="M25" s="21"/>
      <c r="N25" s="21"/>
      <c r="O25" s="21"/>
      <c r="P25" s="21"/>
    </row>
    <row r="26" spans="1:16" ht="15.75" hidden="1" outlineLevel="2">
      <c r="A26" s="22"/>
      <c r="B26" s="22"/>
      <c r="C26" s="22"/>
      <c r="H26" s="21"/>
      <c r="I26" s="31"/>
      <c r="J26" s="31"/>
      <c r="M26" s="24">
        <v>7271.48</v>
      </c>
      <c r="N26" s="24">
        <v>670</v>
      </c>
      <c r="O26" s="24">
        <v>1140</v>
      </c>
      <c r="P26" s="24">
        <v>1140</v>
      </c>
    </row>
    <row r="27" spans="1:16" s="122" customFormat="1" ht="15.75" outlineLevel="1" collapsed="1">
      <c r="A27" s="113" t="s">
        <v>288</v>
      </c>
      <c r="B27" s="114"/>
      <c r="C27" s="125"/>
      <c r="D27" s="114"/>
      <c r="E27" s="116"/>
      <c r="F27" s="117">
        <f>SUBTOTAL(9,F25:F26)</f>
        <v>11245</v>
      </c>
      <c r="G27" s="117"/>
      <c r="H27" s="118">
        <f>SUBTOTAL(9,H25:H25)</f>
        <v>2249</v>
      </c>
      <c r="I27" s="118">
        <f>SUBTOTAL(9,I25:I25)</f>
        <v>0</v>
      </c>
      <c r="J27" s="118">
        <f>SUBTOTAL(9,J25:J25)</f>
        <v>0</v>
      </c>
      <c r="K27" s="118">
        <f>SUBTOTAL(9,K25:K25)</f>
        <v>2249</v>
      </c>
      <c r="L27" s="117">
        <f>SUBTOTAL(9,L25:L25)</f>
        <v>2249</v>
      </c>
      <c r="M27" s="24">
        <f>SUBTOTAL(9,M26:M26)</f>
        <v>7271.48</v>
      </c>
      <c r="N27" s="24">
        <f>SUBTOTAL(9,N26:N26)</f>
        <v>670</v>
      </c>
      <c r="O27" s="24">
        <f>SUBTOTAL(9,O26:O26)</f>
        <v>1140</v>
      </c>
      <c r="P27" s="24">
        <f>SUBTOTAL(9,P26:P26)</f>
        <v>1140</v>
      </c>
    </row>
    <row r="28" spans="1:16" ht="15.75" outlineLevel="1">
      <c r="A28" s="27" t="s">
        <v>54</v>
      </c>
      <c r="B28" s="27" t="s">
        <v>130</v>
      </c>
      <c r="C28" s="27" t="s">
        <v>131</v>
      </c>
      <c r="D28" s="3">
        <v>8</v>
      </c>
      <c r="E28" s="5">
        <v>3299</v>
      </c>
      <c r="F28" s="5">
        <f>E28*D28</f>
        <v>26392</v>
      </c>
      <c r="G28" s="5">
        <v>0</v>
      </c>
      <c r="H28" s="21">
        <f aca="true" t="shared" si="7" ref="H28:H39">G28*F28</f>
        <v>0</v>
      </c>
      <c r="I28" s="31"/>
      <c r="J28" s="31"/>
      <c r="L28" s="2">
        <f t="shared" si="6"/>
        <v>0</v>
      </c>
      <c r="M28" s="21"/>
      <c r="N28" s="21"/>
      <c r="O28" s="21"/>
      <c r="P28" s="21"/>
    </row>
    <row r="29" spans="1:16" ht="15.75" outlineLevel="1">
      <c r="A29" s="27" t="s">
        <v>54</v>
      </c>
      <c r="B29" s="27" t="s">
        <v>130</v>
      </c>
      <c r="C29" s="27" t="s">
        <v>132</v>
      </c>
      <c r="D29" s="3">
        <v>8</v>
      </c>
      <c r="E29" s="5">
        <v>349</v>
      </c>
      <c r="F29" s="5">
        <f>E29*D29</f>
        <v>2792</v>
      </c>
      <c r="G29" s="5">
        <v>0</v>
      </c>
      <c r="H29" s="21">
        <f t="shared" si="7"/>
        <v>0</v>
      </c>
      <c r="I29" s="31"/>
      <c r="J29" s="31"/>
      <c r="L29" s="2">
        <f t="shared" si="6"/>
        <v>0</v>
      </c>
      <c r="M29" s="21"/>
      <c r="N29" s="21"/>
      <c r="O29" s="21"/>
      <c r="P29" s="21"/>
    </row>
    <row r="30" spans="1:16" ht="15.75" outlineLevel="1">
      <c r="A30" s="27" t="s">
        <v>54</v>
      </c>
      <c r="B30" s="27" t="s">
        <v>130</v>
      </c>
      <c r="C30" s="27" t="s">
        <v>133</v>
      </c>
      <c r="D30" s="3">
        <v>8</v>
      </c>
      <c r="E30" s="5">
        <v>324</v>
      </c>
      <c r="F30" s="5">
        <f aca="true" t="shared" si="8" ref="F30:F42">E30*D30</f>
        <v>2592</v>
      </c>
      <c r="G30" s="5">
        <v>0</v>
      </c>
      <c r="H30" s="21">
        <f t="shared" si="7"/>
        <v>0</v>
      </c>
      <c r="I30" s="31"/>
      <c r="J30" s="31"/>
      <c r="L30" s="2">
        <f t="shared" si="6"/>
        <v>0</v>
      </c>
      <c r="M30" s="21"/>
      <c r="N30" s="21"/>
      <c r="O30" s="21"/>
      <c r="P30" s="21"/>
    </row>
    <row r="31" spans="1:16" ht="15.75" outlineLevel="1">
      <c r="A31" s="27" t="s">
        <v>54</v>
      </c>
      <c r="B31" s="27" t="s">
        <v>130</v>
      </c>
      <c r="C31" s="27" t="s">
        <v>134</v>
      </c>
      <c r="D31" s="3">
        <v>8</v>
      </c>
      <c r="E31" s="5">
        <v>1377</v>
      </c>
      <c r="F31" s="5">
        <f t="shared" si="8"/>
        <v>11016</v>
      </c>
      <c r="G31" s="5">
        <v>0</v>
      </c>
      <c r="H31" s="21">
        <f t="shared" si="7"/>
        <v>0</v>
      </c>
      <c r="I31" s="31"/>
      <c r="J31" s="31"/>
      <c r="L31" s="2">
        <f t="shared" si="6"/>
        <v>0</v>
      </c>
      <c r="M31" s="21"/>
      <c r="N31" s="21"/>
      <c r="O31" s="21"/>
      <c r="P31" s="21"/>
    </row>
    <row r="32" spans="1:16" ht="15.75" outlineLevel="1">
      <c r="A32" s="27" t="s">
        <v>54</v>
      </c>
      <c r="B32" s="27" t="s">
        <v>130</v>
      </c>
      <c r="C32" s="27" t="s">
        <v>135</v>
      </c>
      <c r="D32" s="3">
        <v>8</v>
      </c>
      <c r="E32" s="5">
        <v>318</v>
      </c>
      <c r="F32" s="5">
        <f t="shared" si="8"/>
        <v>2544</v>
      </c>
      <c r="G32" s="5">
        <v>0</v>
      </c>
      <c r="H32" s="21">
        <f t="shared" si="7"/>
        <v>0</v>
      </c>
      <c r="I32" s="31"/>
      <c r="J32" s="31"/>
      <c r="L32" s="2">
        <f t="shared" si="6"/>
        <v>0</v>
      </c>
      <c r="M32" s="21"/>
      <c r="N32" s="21"/>
      <c r="O32" s="21"/>
      <c r="P32" s="21"/>
    </row>
    <row r="33" spans="1:16" ht="15.75" outlineLevel="1">
      <c r="A33" s="27" t="s">
        <v>54</v>
      </c>
      <c r="B33" s="27" t="s">
        <v>130</v>
      </c>
      <c r="C33" s="27" t="s">
        <v>136</v>
      </c>
      <c r="D33" s="3">
        <v>8</v>
      </c>
      <c r="E33" s="5">
        <v>65</v>
      </c>
      <c r="F33" s="5">
        <f t="shared" si="8"/>
        <v>520</v>
      </c>
      <c r="G33" s="5">
        <v>0</v>
      </c>
      <c r="H33" s="21">
        <f t="shared" si="7"/>
        <v>0</v>
      </c>
      <c r="I33" s="31"/>
      <c r="J33" s="31"/>
      <c r="L33" s="2">
        <f t="shared" si="6"/>
        <v>0</v>
      </c>
      <c r="M33" s="21"/>
      <c r="N33" s="21"/>
      <c r="O33" s="21"/>
      <c r="P33" s="21"/>
    </row>
    <row r="34" spans="1:16" ht="15.75" outlineLevel="1">
      <c r="A34" s="27" t="s">
        <v>54</v>
      </c>
      <c r="B34" s="27" t="s">
        <v>130</v>
      </c>
      <c r="C34" s="27" t="s">
        <v>137</v>
      </c>
      <c r="D34" s="3">
        <v>8</v>
      </c>
      <c r="E34" s="5">
        <v>79</v>
      </c>
      <c r="F34" s="5">
        <f t="shared" si="8"/>
        <v>632</v>
      </c>
      <c r="G34" s="5">
        <v>0</v>
      </c>
      <c r="H34" s="21">
        <f t="shared" si="7"/>
        <v>0</v>
      </c>
      <c r="I34" s="31"/>
      <c r="J34" s="31"/>
      <c r="L34" s="2">
        <f t="shared" si="6"/>
        <v>0</v>
      </c>
      <c r="M34" s="21"/>
      <c r="N34" s="21"/>
      <c r="O34" s="21"/>
      <c r="P34" s="21"/>
    </row>
    <row r="35" spans="1:16" ht="15.75" outlineLevel="1">
      <c r="A35" s="27" t="s">
        <v>54</v>
      </c>
      <c r="B35" s="27" t="s">
        <v>130</v>
      </c>
      <c r="C35" s="27" t="s">
        <v>138</v>
      </c>
      <c r="D35" s="3">
        <v>8</v>
      </c>
      <c r="E35" s="5">
        <v>138</v>
      </c>
      <c r="F35" s="5">
        <f t="shared" si="8"/>
        <v>1104</v>
      </c>
      <c r="G35" s="5">
        <v>0</v>
      </c>
      <c r="H35" s="21">
        <f t="shared" si="7"/>
        <v>0</v>
      </c>
      <c r="I35" s="31"/>
      <c r="J35" s="31"/>
      <c r="L35" s="2">
        <f t="shared" si="6"/>
        <v>0</v>
      </c>
      <c r="M35" s="21"/>
      <c r="N35" s="21"/>
      <c r="O35" s="21"/>
      <c r="P35" s="21"/>
    </row>
    <row r="36" spans="1:16" ht="15.75" outlineLevel="1">
      <c r="A36" s="27" t="s">
        <v>54</v>
      </c>
      <c r="B36" s="27" t="s">
        <v>130</v>
      </c>
      <c r="C36" s="27" t="s">
        <v>139</v>
      </c>
      <c r="D36" s="3">
        <v>8</v>
      </c>
      <c r="E36" s="5">
        <v>99</v>
      </c>
      <c r="F36" s="5">
        <f t="shared" si="8"/>
        <v>792</v>
      </c>
      <c r="G36" s="5">
        <v>0</v>
      </c>
      <c r="H36" s="21">
        <f t="shared" si="7"/>
        <v>0</v>
      </c>
      <c r="I36" s="31"/>
      <c r="J36" s="31"/>
      <c r="L36" s="2">
        <f t="shared" si="6"/>
        <v>0</v>
      </c>
      <c r="M36" s="21"/>
      <c r="N36" s="21"/>
      <c r="O36" s="21"/>
      <c r="P36" s="21"/>
    </row>
    <row r="37" spans="1:16" ht="15.75" outlineLevel="1">
      <c r="A37" s="27" t="s">
        <v>54</v>
      </c>
      <c r="B37" s="27" t="s">
        <v>130</v>
      </c>
      <c r="C37" s="27" t="s">
        <v>140</v>
      </c>
      <c r="D37" s="3">
        <v>8</v>
      </c>
      <c r="E37" s="5">
        <v>174</v>
      </c>
      <c r="F37" s="5">
        <f t="shared" si="8"/>
        <v>1392</v>
      </c>
      <c r="G37" s="5">
        <v>0</v>
      </c>
      <c r="H37" s="21">
        <f t="shared" si="7"/>
        <v>0</v>
      </c>
      <c r="I37" s="31"/>
      <c r="J37" s="31"/>
      <c r="L37" s="2">
        <f t="shared" si="6"/>
        <v>0</v>
      </c>
      <c r="M37" s="21"/>
      <c r="N37" s="21"/>
      <c r="O37" s="21"/>
      <c r="P37" s="21"/>
    </row>
    <row r="38" spans="1:16" ht="15.75" outlineLevel="1">
      <c r="A38" s="27" t="s">
        <v>54</v>
      </c>
      <c r="B38" s="27" t="s">
        <v>130</v>
      </c>
      <c r="C38" s="27" t="s">
        <v>141</v>
      </c>
      <c r="D38" s="3">
        <v>8</v>
      </c>
      <c r="E38" s="5">
        <v>89</v>
      </c>
      <c r="F38" s="5">
        <f t="shared" si="8"/>
        <v>712</v>
      </c>
      <c r="G38" s="5">
        <v>0</v>
      </c>
      <c r="H38" s="21">
        <f t="shared" si="7"/>
        <v>0</v>
      </c>
      <c r="I38" s="31"/>
      <c r="J38" s="31"/>
      <c r="L38" s="2">
        <f t="shared" si="6"/>
        <v>0</v>
      </c>
      <c r="M38" s="21"/>
      <c r="N38" s="21"/>
      <c r="O38" s="21"/>
      <c r="P38" s="21"/>
    </row>
    <row r="39" spans="1:16" ht="15.75" outlineLevel="1">
      <c r="A39" s="27" t="s">
        <v>54</v>
      </c>
      <c r="B39" s="27" t="s">
        <v>130</v>
      </c>
      <c r="C39" s="27" t="s">
        <v>142</v>
      </c>
      <c r="D39" s="3">
        <v>8</v>
      </c>
      <c r="E39" s="5">
        <v>28</v>
      </c>
      <c r="F39" s="5">
        <f t="shared" si="8"/>
        <v>224</v>
      </c>
      <c r="G39" s="5">
        <v>0</v>
      </c>
      <c r="H39" s="21">
        <f t="shared" si="7"/>
        <v>0</v>
      </c>
      <c r="I39" s="31"/>
      <c r="J39" s="31"/>
      <c r="L39" s="2">
        <f t="shared" si="6"/>
        <v>0</v>
      </c>
      <c r="M39" s="21"/>
      <c r="N39" s="21"/>
      <c r="O39" s="21"/>
      <c r="P39" s="21"/>
    </row>
    <row r="40" spans="1:16" ht="15.75" outlineLevel="1">
      <c r="A40" s="22"/>
      <c r="B40" s="22"/>
      <c r="C40" s="22"/>
      <c r="H40" s="21"/>
      <c r="I40" s="31"/>
      <c r="J40" s="31"/>
      <c r="M40" s="24">
        <v>53388.55</v>
      </c>
      <c r="N40" s="24">
        <v>19798.4</v>
      </c>
      <c r="O40" s="24">
        <v>0</v>
      </c>
      <c r="P40" s="24">
        <v>0</v>
      </c>
    </row>
    <row r="41" spans="1:17" s="122" customFormat="1" ht="15.75" outlineLevel="1">
      <c r="A41" s="113" t="s">
        <v>55</v>
      </c>
      <c r="B41" s="114"/>
      <c r="C41" s="115"/>
      <c r="D41" s="114"/>
      <c r="E41" s="116"/>
      <c r="F41" s="117">
        <f>SUBTOTAL(9,F28:F40)</f>
        <v>50712</v>
      </c>
      <c r="G41" s="117"/>
      <c r="H41" s="118">
        <f>SUBTOTAL(9,H28:H39)</f>
        <v>0</v>
      </c>
      <c r="I41" s="118">
        <f>SUBTOTAL(9,I28:I39)</f>
        <v>0</v>
      </c>
      <c r="J41" s="118">
        <f>SUBTOTAL(9,J28:J39)</f>
        <v>0</v>
      </c>
      <c r="K41" s="118">
        <f>SUBTOTAL(9,K28:K39)</f>
        <v>0</v>
      </c>
      <c r="L41" s="117">
        <f>SUBTOTAL(9,L28:L39)</f>
        <v>0</v>
      </c>
      <c r="M41" s="24">
        <f>SUBTOTAL(9,M28:M40)</f>
        <v>53388.55</v>
      </c>
      <c r="N41" s="24">
        <f>SUBTOTAL(9,N28:N40)</f>
        <v>19798.4</v>
      </c>
      <c r="O41" s="24">
        <f>SUBTOTAL(9,O28:O40)</f>
        <v>0</v>
      </c>
      <c r="P41" s="24">
        <f>SUBTOTAL(9,P28:P40)</f>
        <v>0</v>
      </c>
      <c r="Q41" s="121"/>
    </row>
    <row r="42" spans="1:16" ht="15.75" hidden="1" outlineLevel="2">
      <c r="A42" s="27" t="s">
        <v>205</v>
      </c>
      <c r="C42" s="1"/>
      <c r="F42" s="5">
        <f t="shared" si="8"/>
        <v>0</v>
      </c>
      <c r="H42" s="21"/>
      <c r="I42" s="31"/>
      <c r="J42" s="31"/>
      <c r="M42" s="10">
        <v>0</v>
      </c>
      <c r="N42" s="10">
        <v>0</v>
      </c>
      <c r="O42" s="10">
        <v>0</v>
      </c>
      <c r="P42" s="10">
        <v>0</v>
      </c>
    </row>
    <row r="43" spans="1:16" s="122" customFormat="1" ht="15.75" outlineLevel="1" collapsed="1">
      <c r="A43" s="123" t="s">
        <v>52</v>
      </c>
      <c r="B43" s="114"/>
      <c r="C43" s="115"/>
      <c r="D43" s="114"/>
      <c r="E43" s="116"/>
      <c r="F43" s="117">
        <f>SUBTOTAL(9,F42:F42)</f>
        <v>0</v>
      </c>
      <c r="G43" s="117"/>
      <c r="H43" s="118">
        <f aca="true" t="shared" si="9" ref="H43:P43">SUBTOTAL(9,H42:H42)</f>
        <v>0</v>
      </c>
      <c r="I43" s="119">
        <f t="shared" si="9"/>
        <v>0</v>
      </c>
      <c r="J43" s="119">
        <f t="shared" si="9"/>
        <v>0</v>
      </c>
      <c r="K43" s="120">
        <f t="shared" si="9"/>
        <v>0</v>
      </c>
      <c r="L43" s="124">
        <f t="shared" si="9"/>
        <v>0</v>
      </c>
      <c r="M43" s="10">
        <f t="shared" si="9"/>
        <v>0</v>
      </c>
      <c r="N43" s="10">
        <f t="shared" si="9"/>
        <v>0</v>
      </c>
      <c r="O43" s="10">
        <f t="shared" si="9"/>
        <v>0</v>
      </c>
      <c r="P43" s="10">
        <f t="shared" si="9"/>
        <v>0</v>
      </c>
    </row>
    <row r="44" spans="1:16" ht="15.75" hidden="1" outlineLevel="2">
      <c r="A44" s="3" t="s">
        <v>205</v>
      </c>
      <c r="B44" s="22"/>
      <c r="F44" s="5">
        <f>E44*D44</f>
        <v>0</v>
      </c>
      <c r="H44" s="21"/>
      <c r="I44" s="31"/>
      <c r="J44" s="31"/>
      <c r="M44" s="10">
        <v>2468.92</v>
      </c>
      <c r="N44" s="10">
        <v>0</v>
      </c>
      <c r="O44" s="10">
        <v>0</v>
      </c>
      <c r="P44" s="10">
        <v>0</v>
      </c>
    </row>
    <row r="45" spans="1:16" s="122" customFormat="1" ht="15.75" outlineLevel="1" collapsed="1">
      <c r="A45" s="123" t="s">
        <v>30</v>
      </c>
      <c r="B45" s="114"/>
      <c r="C45" s="115"/>
      <c r="D45" s="114"/>
      <c r="E45" s="116"/>
      <c r="F45" s="117">
        <f>SUBTOTAL(9,F44:F44)</f>
        <v>0</v>
      </c>
      <c r="G45" s="117"/>
      <c r="H45" s="118">
        <f aca="true" t="shared" si="10" ref="H45:P45">SUBTOTAL(9,H44:H44)</f>
        <v>0</v>
      </c>
      <c r="I45" s="118">
        <f t="shared" si="10"/>
        <v>0</v>
      </c>
      <c r="J45" s="118">
        <f t="shared" si="10"/>
        <v>0</v>
      </c>
      <c r="K45" s="118">
        <f t="shared" si="10"/>
        <v>0</v>
      </c>
      <c r="L45" s="118">
        <f t="shared" si="10"/>
        <v>0</v>
      </c>
      <c r="M45" s="10">
        <f t="shared" si="10"/>
        <v>2468.92</v>
      </c>
      <c r="N45" s="10">
        <f t="shared" si="10"/>
        <v>0</v>
      </c>
      <c r="O45" s="10">
        <f t="shared" si="10"/>
        <v>0</v>
      </c>
      <c r="P45" s="10">
        <f t="shared" si="10"/>
        <v>0</v>
      </c>
    </row>
    <row r="46" spans="1:13" ht="15.75" outlineLevel="1">
      <c r="A46" s="27" t="s">
        <v>50</v>
      </c>
      <c r="B46" s="27" t="s">
        <v>213</v>
      </c>
      <c r="C46" s="108" t="s">
        <v>214</v>
      </c>
      <c r="D46" s="3">
        <v>100</v>
      </c>
      <c r="E46" s="5">
        <v>1096.69</v>
      </c>
      <c r="F46" s="5">
        <f>E46*D46</f>
        <v>109669</v>
      </c>
      <c r="G46" s="33">
        <v>100</v>
      </c>
      <c r="H46" s="21">
        <f>G46*E46</f>
        <v>109669</v>
      </c>
      <c r="I46" s="31"/>
      <c r="J46" s="31">
        <f>H46</f>
        <v>109669</v>
      </c>
      <c r="L46" s="2">
        <f>SUM(I46:K46)</f>
        <v>109669</v>
      </c>
      <c r="M46" s="21"/>
    </row>
    <row r="47" spans="2:16" ht="15.75" outlineLevel="2">
      <c r="B47" s="22"/>
      <c r="H47" s="21"/>
      <c r="I47" s="31"/>
      <c r="J47" s="31"/>
      <c r="L47" s="5"/>
      <c r="M47" s="10">
        <v>100000</v>
      </c>
      <c r="N47" s="10">
        <v>90000</v>
      </c>
      <c r="O47" s="10">
        <v>98300</v>
      </c>
      <c r="P47" s="10">
        <v>98300</v>
      </c>
    </row>
    <row r="48" spans="1:16" s="122" customFormat="1" ht="15.75" outlineLevel="1">
      <c r="A48" s="126" t="s">
        <v>51</v>
      </c>
      <c r="B48" s="114"/>
      <c r="C48" s="115"/>
      <c r="D48" s="114"/>
      <c r="E48" s="116"/>
      <c r="F48" s="117">
        <f>SUBTOTAL(9,F46:F46)</f>
        <v>109669</v>
      </c>
      <c r="G48" s="117"/>
      <c r="H48" s="118">
        <f>SUBTOTAL(9,H46:H46)</f>
        <v>109669</v>
      </c>
      <c r="I48" s="118">
        <f>SUBTOTAL(9,I46:I46)</f>
        <v>0</v>
      </c>
      <c r="J48" s="118">
        <f>SUBTOTAL(9,J46:J46)</f>
        <v>109669</v>
      </c>
      <c r="K48" s="118">
        <f>SUBTOTAL(9,K46:K46)</f>
        <v>0</v>
      </c>
      <c r="L48" s="118">
        <f>SUBTOTAL(9,L46:L46)</f>
        <v>109669</v>
      </c>
      <c r="M48" s="10">
        <f>SUBTOTAL(9,M47:M47)</f>
        <v>100000</v>
      </c>
      <c r="N48" s="10">
        <f>SUBTOTAL(9,N47:N47)</f>
        <v>90000</v>
      </c>
      <c r="O48" s="10">
        <f>SUBTOTAL(9,O47:O47)</f>
        <v>98300</v>
      </c>
      <c r="P48" s="10">
        <f>SUBTOTAL(9,P47:P47)</f>
        <v>98300</v>
      </c>
    </row>
    <row r="49" spans="1:16" ht="15.75" outlineLevel="2">
      <c r="A49" s="25" t="s">
        <v>205</v>
      </c>
      <c r="B49" s="22"/>
      <c r="C49" s="22"/>
      <c r="D49" s="22"/>
      <c r="F49" s="14">
        <f>E49*D49</f>
        <v>0</v>
      </c>
      <c r="G49" s="3"/>
      <c r="H49" s="3"/>
      <c r="L49" s="5">
        <f>SUM(I49:K49)</f>
        <v>0</v>
      </c>
      <c r="M49" s="10">
        <v>3920</v>
      </c>
      <c r="N49" s="10">
        <v>3920</v>
      </c>
      <c r="O49" s="10">
        <v>0</v>
      </c>
      <c r="P49" s="10">
        <v>0</v>
      </c>
    </row>
    <row r="50" spans="1:16" s="122" customFormat="1" ht="15.75" outlineLevel="1">
      <c r="A50" s="123" t="s">
        <v>63</v>
      </c>
      <c r="B50" s="114"/>
      <c r="C50" s="115"/>
      <c r="D50" s="114"/>
      <c r="E50" s="116"/>
      <c r="F50" s="117">
        <f>SUBTOTAL(9,F49:F49)</f>
        <v>0</v>
      </c>
      <c r="G50" s="117"/>
      <c r="H50" s="118">
        <f>SUBTOTAL(9,H49:H49)</f>
        <v>0</v>
      </c>
      <c r="I50" s="119">
        <f>SUBTOTAL(9,I49:I49)</f>
        <v>0</v>
      </c>
      <c r="J50" s="119">
        <f aca="true" t="shared" si="11" ref="J50:P50">SUBTOTAL(9,J49:J49)</f>
        <v>0</v>
      </c>
      <c r="K50" s="120">
        <f t="shared" si="11"/>
        <v>0</v>
      </c>
      <c r="L50" s="124">
        <f>SUBTOTAL(9,L49:L49)</f>
        <v>0</v>
      </c>
      <c r="M50" s="10">
        <f>SUBTOTAL(9,M49:M49)</f>
        <v>3920</v>
      </c>
      <c r="N50" s="10">
        <f>SUBTOTAL(9,N49:N49)</f>
        <v>3920</v>
      </c>
      <c r="O50" s="10">
        <f t="shared" si="11"/>
        <v>0</v>
      </c>
      <c r="P50" s="10">
        <f t="shared" si="11"/>
        <v>0</v>
      </c>
    </row>
    <row r="51" spans="1:12" ht="15.75" outlineLevel="1">
      <c r="A51" s="27" t="s">
        <v>15</v>
      </c>
      <c r="B51" s="27" t="s">
        <v>143</v>
      </c>
      <c r="C51" s="27" t="s">
        <v>144</v>
      </c>
      <c r="D51" s="3">
        <v>6</v>
      </c>
      <c r="E51" s="5">
        <v>239.62</v>
      </c>
      <c r="F51" s="5">
        <f>E51*D51</f>
        <v>1437.72</v>
      </c>
      <c r="G51" s="33">
        <v>6</v>
      </c>
      <c r="H51" s="21">
        <f>G51*E51</f>
        <v>1437.72</v>
      </c>
      <c r="K51" s="33">
        <f>H51</f>
        <v>1437.72</v>
      </c>
      <c r="L51" s="2">
        <f>SUM(I51:K51)</f>
        <v>1437.72</v>
      </c>
    </row>
    <row r="52" spans="1:17" ht="15.75" outlineLevel="2">
      <c r="A52" s="27" t="s">
        <v>15</v>
      </c>
      <c r="B52" s="27" t="s">
        <v>143</v>
      </c>
      <c r="C52" s="108" t="s">
        <v>267</v>
      </c>
      <c r="D52" s="3">
        <v>10</v>
      </c>
      <c r="E52" s="5">
        <v>160</v>
      </c>
      <c r="F52" s="5">
        <f>E52*D52</f>
        <v>1600</v>
      </c>
      <c r="G52" s="33">
        <v>0</v>
      </c>
      <c r="H52" s="21">
        <f>G52*E52</f>
        <v>0</v>
      </c>
      <c r="L52" s="5">
        <f>SUM(I52:K52)</f>
        <v>0</v>
      </c>
      <c r="Q52" s="27"/>
    </row>
    <row r="53" spans="1:17" ht="15.75" outlineLevel="2">
      <c r="A53" s="27" t="s">
        <v>15</v>
      </c>
      <c r="B53" s="27" t="s">
        <v>143</v>
      </c>
      <c r="C53" s="108" t="s">
        <v>268</v>
      </c>
      <c r="D53" s="3">
        <v>2</v>
      </c>
      <c r="E53" s="5">
        <v>219</v>
      </c>
      <c r="F53" s="5">
        <f>E53*D53</f>
        <v>438</v>
      </c>
      <c r="G53" s="33">
        <v>0</v>
      </c>
      <c r="H53" s="21">
        <f>G53*E53</f>
        <v>0</v>
      </c>
      <c r="L53" s="5">
        <f>SUM(I53:K53)</f>
        <v>0</v>
      </c>
      <c r="Q53" s="27"/>
    </row>
    <row r="54" spans="1:12" ht="15.75" outlineLevel="2">
      <c r="A54" s="27" t="s">
        <v>15</v>
      </c>
      <c r="B54" s="27" t="s">
        <v>143</v>
      </c>
      <c r="C54" s="108" t="s">
        <v>269</v>
      </c>
      <c r="D54" s="3">
        <v>6</v>
      </c>
      <c r="E54" s="5">
        <v>29</v>
      </c>
      <c r="F54" s="5">
        <f>E54*D54</f>
        <v>174</v>
      </c>
      <c r="G54" s="33">
        <v>0</v>
      </c>
      <c r="H54" s="21">
        <f>G54*E54</f>
        <v>0</v>
      </c>
      <c r="L54" s="5">
        <f>SUM(I54:K54)</f>
        <v>0</v>
      </c>
    </row>
    <row r="55" spans="1:12" ht="15.75" outlineLevel="2">
      <c r="A55" s="27" t="s">
        <v>15</v>
      </c>
      <c r="B55" s="27" t="s">
        <v>143</v>
      </c>
      <c r="C55" s="108" t="s">
        <v>270</v>
      </c>
      <c r="D55" s="3">
        <v>6</v>
      </c>
      <c r="E55" s="5">
        <v>140</v>
      </c>
      <c r="F55" s="5">
        <f>E55*D55</f>
        <v>840</v>
      </c>
      <c r="G55" s="33">
        <v>6</v>
      </c>
      <c r="H55" s="21">
        <f>G55*E55</f>
        <v>840</v>
      </c>
      <c r="K55" s="33">
        <f>H55</f>
        <v>840</v>
      </c>
      <c r="L55" s="5">
        <f>SUM(I55:K55)</f>
        <v>840</v>
      </c>
    </row>
    <row r="56" spans="2:16" ht="15.75" outlineLevel="2">
      <c r="B56" s="25"/>
      <c r="C56" s="26"/>
      <c r="L56" s="5"/>
      <c r="M56" s="10">
        <v>2195</v>
      </c>
      <c r="N56" s="10">
        <v>0</v>
      </c>
      <c r="O56" s="10">
        <v>900</v>
      </c>
      <c r="P56" s="10">
        <v>450</v>
      </c>
    </row>
    <row r="57" spans="1:16" s="122" customFormat="1" ht="15.75" outlineLevel="1">
      <c r="A57" s="113" t="s">
        <v>291</v>
      </c>
      <c r="B57" s="114"/>
      <c r="C57" s="114"/>
      <c r="D57" s="114"/>
      <c r="E57" s="116"/>
      <c r="F57" s="117">
        <f>SUBTOTAL(9,F51:F55)</f>
        <v>4489.72</v>
      </c>
      <c r="G57" s="117"/>
      <c r="H57" s="117">
        <f>SUBTOTAL(9,H51:H55)</f>
        <v>2277.7200000000003</v>
      </c>
      <c r="I57" s="116">
        <f>SUBTOTAL(9,I51:I55)</f>
        <v>0</v>
      </c>
      <c r="J57" s="116">
        <f>SUBTOTAL(9,J51:J55)</f>
        <v>0</v>
      </c>
      <c r="K57" s="117">
        <f>SUBTOTAL(9,K51:K55)</f>
        <v>2277.7200000000003</v>
      </c>
      <c r="L57" s="117">
        <f>SUBTOTAL(9,L51:L55)</f>
        <v>2277.7200000000003</v>
      </c>
      <c r="M57" s="10">
        <f>SUBTOTAL(9,M56:M56)</f>
        <v>2195</v>
      </c>
      <c r="N57" s="10">
        <f>SUBTOTAL(9,N56:N56)</f>
        <v>0</v>
      </c>
      <c r="O57" s="10">
        <f>SUBTOTAL(9,O56:O56)</f>
        <v>900</v>
      </c>
      <c r="P57" s="10">
        <f>SUBTOTAL(9,P56:P56)</f>
        <v>450</v>
      </c>
    </row>
    <row r="58" spans="1:12" ht="15.75" outlineLevel="1">
      <c r="A58" s="25" t="s">
        <v>206</v>
      </c>
      <c r="B58" s="27" t="s">
        <v>207</v>
      </c>
      <c r="C58" s="27" t="s">
        <v>208</v>
      </c>
      <c r="D58" s="3">
        <v>4</v>
      </c>
      <c r="E58" s="5">
        <v>1100</v>
      </c>
      <c r="F58" s="5">
        <f>E58*D58</f>
        <v>4400</v>
      </c>
      <c r="G58" s="5">
        <v>3</v>
      </c>
      <c r="H58" s="21">
        <f>G58*E58</f>
        <v>3300</v>
      </c>
      <c r="I58" s="31"/>
      <c r="J58" s="31"/>
      <c r="K58" s="33">
        <f>H58</f>
        <v>3300</v>
      </c>
      <c r="L58" s="5">
        <f>SUM(I58:K58)</f>
        <v>3300</v>
      </c>
    </row>
    <row r="59" spans="6:16" ht="15.75" outlineLevel="2">
      <c r="F59" s="5">
        <f>E59*D59</f>
        <v>0</v>
      </c>
      <c r="L59" s="5"/>
      <c r="M59" s="10">
        <v>0</v>
      </c>
      <c r="N59" s="10">
        <v>0</v>
      </c>
      <c r="O59" s="10">
        <v>0</v>
      </c>
      <c r="P59" s="10">
        <v>0</v>
      </c>
    </row>
    <row r="60" spans="1:16" s="122" customFormat="1" ht="15.75" outlineLevel="1">
      <c r="A60" s="113" t="s">
        <v>293</v>
      </c>
      <c r="B60" s="114"/>
      <c r="C60" s="114"/>
      <c r="D60" s="114"/>
      <c r="E60" s="116"/>
      <c r="F60" s="117">
        <f>SUBTOTAL(9,F58:F59)</f>
        <v>4400</v>
      </c>
      <c r="G60" s="117"/>
      <c r="H60" s="117">
        <f>SUBTOTAL(9,H58:H58)</f>
        <v>3300</v>
      </c>
      <c r="I60" s="116">
        <f>SUBTOTAL(9,I58:I58)</f>
        <v>0</v>
      </c>
      <c r="J60" s="116">
        <f>SUBTOTAL(9,J58:J58)</f>
        <v>0</v>
      </c>
      <c r="K60" s="117">
        <f>SUBTOTAL(9,K58:K58)</f>
        <v>3300</v>
      </c>
      <c r="L60" s="117">
        <f>SUBTOTAL(9,L58:L58)</f>
        <v>3300</v>
      </c>
      <c r="M60" s="10">
        <f>SUBTOTAL(9,M59:M59)</f>
        <v>0</v>
      </c>
      <c r="N60" s="10">
        <f>SUBTOTAL(9,N59:N59)</f>
        <v>0</v>
      </c>
      <c r="O60" s="10">
        <f>SUBTOTAL(9,O59:O59)</f>
        <v>0</v>
      </c>
      <c r="P60" s="10">
        <f>SUBTOTAL(9,P59:P59)</f>
        <v>0</v>
      </c>
    </row>
    <row r="61" spans="1:12" ht="15.75" outlineLevel="2">
      <c r="A61" s="1" t="s">
        <v>188</v>
      </c>
      <c r="B61" s="1" t="s">
        <v>189</v>
      </c>
      <c r="C61" s="1" t="s">
        <v>190</v>
      </c>
      <c r="D61" s="1">
        <v>1</v>
      </c>
      <c r="E61" s="5">
        <v>2000</v>
      </c>
      <c r="F61" s="33">
        <f aca="true" t="shared" si="12" ref="F61:F70">D61*E61</f>
        <v>2000</v>
      </c>
      <c r="G61" s="5">
        <v>1</v>
      </c>
      <c r="H61" s="21">
        <f>G61*E61</f>
        <v>2000</v>
      </c>
      <c r="J61" s="33">
        <f>H61</f>
        <v>2000</v>
      </c>
      <c r="L61" s="5">
        <f aca="true" t="shared" si="13" ref="L61:L70">SUM(I61:K61)</f>
        <v>2000</v>
      </c>
    </row>
    <row r="62" spans="1:12" ht="15.75" outlineLevel="2">
      <c r="A62" s="1" t="s">
        <v>188</v>
      </c>
      <c r="B62" s="1" t="s">
        <v>189</v>
      </c>
      <c r="C62" s="27" t="s">
        <v>191</v>
      </c>
      <c r="D62" s="3">
        <v>6</v>
      </c>
      <c r="E62" s="5">
        <v>600</v>
      </c>
      <c r="F62" s="5">
        <f t="shared" si="12"/>
        <v>3600</v>
      </c>
      <c r="G62" s="5">
        <v>6</v>
      </c>
      <c r="H62" s="21">
        <f aca="true" t="shared" si="14" ref="H62:H70">G62*E62</f>
        <v>3600</v>
      </c>
      <c r="J62" s="33">
        <f>H62</f>
        <v>3600</v>
      </c>
      <c r="L62" s="5">
        <f t="shared" si="13"/>
        <v>3600</v>
      </c>
    </row>
    <row r="63" spans="1:12" ht="15.75" outlineLevel="2">
      <c r="A63" s="1" t="s">
        <v>188</v>
      </c>
      <c r="B63" s="1" t="s">
        <v>189</v>
      </c>
      <c r="C63" s="27" t="s">
        <v>192</v>
      </c>
      <c r="D63" s="3">
        <v>6</v>
      </c>
      <c r="E63" s="5">
        <v>600</v>
      </c>
      <c r="F63" s="33">
        <f t="shared" si="12"/>
        <v>3600</v>
      </c>
      <c r="G63" s="33">
        <v>6</v>
      </c>
      <c r="H63" s="21">
        <f t="shared" si="14"/>
        <v>3600</v>
      </c>
      <c r="J63" s="33">
        <f>H63</f>
        <v>3600</v>
      </c>
      <c r="L63" s="5">
        <f t="shared" si="13"/>
        <v>3600</v>
      </c>
    </row>
    <row r="64" spans="1:12" ht="15.75" outlineLevel="2">
      <c r="A64" s="1" t="s">
        <v>188</v>
      </c>
      <c r="B64" s="1" t="s">
        <v>189</v>
      </c>
      <c r="C64" s="27" t="s">
        <v>193</v>
      </c>
      <c r="D64" s="3">
        <v>1</v>
      </c>
      <c r="E64" s="5">
        <v>33580</v>
      </c>
      <c r="F64" s="5">
        <f t="shared" si="12"/>
        <v>33580</v>
      </c>
      <c r="G64" s="5">
        <v>0</v>
      </c>
      <c r="H64" s="21">
        <f t="shared" si="14"/>
        <v>0</v>
      </c>
      <c r="L64" s="5">
        <f t="shared" si="13"/>
        <v>0</v>
      </c>
    </row>
    <row r="65" spans="1:12" ht="15.75" outlineLevel="2">
      <c r="A65" s="1" t="s">
        <v>188</v>
      </c>
      <c r="B65" s="1" t="s">
        <v>189</v>
      </c>
      <c r="C65" s="27" t="s">
        <v>194</v>
      </c>
      <c r="D65" s="25">
        <v>3</v>
      </c>
      <c r="E65" s="5">
        <v>3799.99</v>
      </c>
      <c r="F65" s="33">
        <f t="shared" si="12"/>
        <v>11399.97</v>
      </c>
      <c r="G65" s="33">
        <v>0</v>
      </c>
      <c r="H65" s="21">
        <f t="shared" si="14"/>
        <v>0</v>
      </c>
      <c r="L65" s="5">
        <f t="shared" si="13"/>
        <v>0</v>
      </c>
    </row>
    <row r="66" spans="1:17" ht="15.75" outlineLevel="2">
      <c r="A66" s="1" t="s">
        <v>188</v>
      </c>
      <c r="B66" s="1" t="s">
        <v>189</v>
      </c>
      <c r="C66" s="27" t="s">
        <v>195</v>
      </c>
      <c r="D66" s="25">
        <v>1</v>
      </c>
      <c r="E66" s="5">
        <v>17000</v>
      </c>
      <c r="F66" s="33">
        <f t="shared" si="12"/>
        <v>17000</v>
      </c>
      <c r="G66" s="5">
        <v>1</v>
      </c>
      <c r="H66" s="21">
        <f t="shared" si="14"/>
        <v>17000</v>
      </c>
      <c r="I66" s="33">
        <f>H66</f>
        <v>17000</v>
      </c>
      <c r="L66" s="5">
        <f t="shared" si="13"/>
        <v>17000</v>
      </c>
      <c r="Q66" s="27"/>
    </row>
    <row r="67" spans="1:12" ht="15.75" outlineLevel="2">
      <c r="A67" s="1" t="s">
        <v>188</v>
      </c>
      <c r="B67" s="1" t="s">
        <v>189</v>
      </c>
      <c r="C67" s="27" t="s">
        <v>196</v>
      </c>
      <c r="D67" s="25">
        <v>12</v>
      </c>
      <c r="E67" s="5">
        <v>175</v>
      </c>
      <c r="F67" s="5">
        <f t="shared" si="12"/>
        <v>2100</v>
      </c>
      <c r="G67" s="5">
        <v>0</v>
      </c>
      <c r="H67" s="21">
        <f t="shared" si="14"/>
        <v>0</v>
      </c>
      <c r="L67" s="5">
        <f t="shared" si="13"/>
        <v>0</v>
      </c>
    </row>
    <row r="68" spans="1:12" ht="15.75" outlineLevel="2">
      <c r="A68" s="1" t="s">
        <v>188</v>
      </c>
      <c r="B68" s="1" t="s">
        <v>189</v>
      </c>
      <c r="C68" s="27" t="s">
        <v>197</v>
      </c>
      <c r="D68" s="25">
        <v>1</v>
      </c>
      <c r="E68" s="5">
        <v>16790</v>
      </c>
      <c r="F68" s="5">
        <f t="shared" si="12"/>
        <v>16790</v>
      </c>
      <c r="G68" s="5">
        <v>1</v>
      </c>
      <c r="H68" s="21">
        <f t="shared" si="14"/>
        <v>16790</v>
      </c>
      <c r="I68" s="33">
        <f>H68</f>
        <v>16790</v>
      </c>
      <c r="L68" s="5">
        <f t="shared" si="13"/>
        <v>16790</v>
      </c>
    </row>
    <row r="69" spans="1:12" ht="15.75" outlineLevel="2">
      <c r="A69" s="1" t="s">
        <v>188</v>
      </c>
      <c r="B69" s="1" t="s">
        <v>189</v>
      </c>
      <c r="C69" s="27" t="s">
        <v>198</v>
      </c>
      <c r="D69" s="25">
        <v>1</v>
      </c>
      <c r="E69" s="5">
        <v>2650</v>
      </c>
      <c r="F69" s="5">
        <f t="shared" si="12"/>
        <v>2650</v>
      </c>
      <c r="G69" s="5">
        <v>0</v>
      </c>
      <c r="H69" s="21">
        <f t="shared" si="14"/>
        <v>0</v>
      </c>
      <c r="L69" s="5">
        <f t="shared" si="13"/>
        <v>0</v>
      </c>
    </row>
    <row r="70" spans="1:12" ht="15.75" outlineLevel="2">
      <c r="A70" s="108" t="s">
        <v>188</v>
      </c>
      <c r="B70" s="108" t="s">
        <v>189</v>
      </c>
      <c r="C70" s="27" t="s">
        <v>199</v>
      </c>
      <c r="D70" s="25">
        <v>1</v>
      </c>
      <c r="E70" s="5">
        <v>1500</v>
      </c>
      <c r="F70" s="5">
        <f t="shared" si="12"/>
        <v>1500</v>
      </c>
      <c r="G70" s="5">
        <v>0</v>
      </c>
      <c r="H70" s="21">
        <f t="shared" si="14"/>
        <v>0</v>
      </c>
      <c r="L70" s="5">
        <f t="shared" si="13"/>
        <v>0</v>
      </c>
    </row>
    <row r="71" spans="2:16" ht="15.75" outlineLevel="2">
      <c r="B71" s="22"/>
      <c r="L71" s="5"/>
      <c r="M71" s="10">
        <v>96593.78</v>
      </c>
      <c r="N71" s="10">
        <v>42477.3</v>
      </c>
      <c r="O71" s="10">
        <v>82783.3</v>
      </c>
      <c r="P71" s="10">
        <v>41319.3</v>
      </c>
    </row>
    <row r="72" spans="1:16" s="122" customFormat="1" ht="15.75" outlineLevel="1">
      <c r="A72" s="113" t="s">
        <v>295</v>
      </c>
      <c r="B72" s="114"/>
      <c r="C72" s="114"/>
      <c r="D72" s="114"/>
      <c r="E72" s="116"/>
      <c r="F72" s="117">
        <f>SUBTOTAL(9,F61:F70)</f>
        <v>94219.97</v>
      </c>
      <c r="G72" s="117"/>
      <c r="H72" s="117">
        <f>SUBTOTAL(9,H61:H70)</f>
        <v>42990</v>
      </c>
      <c r="I72" s="117">
        <f>SUBTOTAL(9,I61:I70)</f>
        <v>33790</v>
      </c>
      <c r="J72" s="117">
        <f>SUBTOTAL(9,J61:J70)</f>
        <v>9200</v>
      </c>
      <c r="K72" s="117">
        <f>SUBTOTAL(9,K61:K70)</f>
        <v>0</v>
      </c>
      <c r="L72" s="117">
        <f>SUBTOTAL(9,L61:L70)</f>
        <v>42990</v>
      </c>
      <c r="M72" s="10">
        <f>SUBTOTAL(9,M61:M71)</f>
        <v>96593.78</v>
      </c>
      <c r="N72" s="10">
        <f>SUBTOTAL(9,N61:N71)</f>
        <v>42477.3</v>
      </c>
      <c r="O72" s="10">
        <f>SUBTOTAL(9,O61:O71)</f>
        <v>82783.3</v>
      </c>
      <c r="P72" s="10">
        <f>SUBTOTAL(9,P61:P71)</f>
        <v>41319.3</v>
      </c>
    </row>
    <row r="73" spans="1:12" ht="15.75" outlineLevel="1">
      <c r="A73" s="27" t="s">
        <v>45</v>
      </c>
      <c r="B73" s="27" t="s">
        <v>186</v>
      </c>
      <c r="C73" s="27" t="s">
        <v>187</v>
      </c>
      <c r="D73" s="3">
        <v>1</v>
      </c>
      <c r="E73" s="5">
        <v>2700</v>
      </c>
      <c r="F73" s="5">
        <f>D73*E73</f>
        <v>2700</v>
      </c>
      <c r="G73" s="33">
        <v>1</v>
      </c>
      <c r="H73" s="21">
        <f>G73*F73</f>
        <v>2700</v>
      </c>
      <c r="K73" s="33">
        <f>H73</f>
        <v>2700</v>
      </c>
      <c r="L73" s="5">
        <f>SUM(I73:K73)</f>
        <v>2700</v>
      </c>
    </row>
    <row r="74" spans="1:16" ht="15.75" outlineLevel="2">
      <c r="A74" s="13"/>
      <c r="L74" s="5"/>
      <c r="M74" s="10">
        <v>0</v>
      </c>
      <c r="N74" s="10">
        <v>0</v>
      </c>
      <c r="O74" s="10">
        <v>6161</v>
      </c>
      <c r="P74" s="10">
        <v>5861</v>
      </c>
    </row>
    <row r="75" spans="1:16" s="122" customFormat="1" ht="15.75" outlineLevel="1">
      <c r="A75" s="126" t="s">
        <v>46</v>
      </c>
      <c r="B75" s="114"/>
      <c r="C75" s="114"/>
      <c r="D75" s="114"/>
      <c r="E75" s="116"/>
      <c r="F75" s="117">
        <f>SUBTOTAL(9,F73:F74)</f>
        <v>2700</v>
      </c>
      <c r="G75" s="129"/>
      <c r="H75" s="117">
        <f>SUBTOTAL(9,H73:H73)</f>
        <v>2700</v>
      </c>
      <c r="I75" s="116">
        <f>SUBTOTAL(9,I73:I73)</f>
        <v>0</v>
      </c>
      <c r="J75" s="116">
        <f>SUBTOTAL(9,J73:J73)</f>
        <v>0</v>
      </c>
      <c r="K75" s="117">
        <f>SUBTOTAL(9,K73:K73)</f>
        <v>2700</v>
      </c>
      <c r="L75" s="117">
        <f>SUBTOTAL(9,L73:L73)</f>
        <v>2700</v>
      </c>
      <c r="M75" s="10">
        <f>SUBTOTAL(9,M74:M74)</f>
        <v>0</v>
      </c>
      <c r="N75" s="10">
        <f>SUBTOTAL(9,N74:N74)</f>
        <v>0</v>
      </c>
      <c r="O75" s="10">
        <f>SUBTOTAL(9,O74:O74)</f>
        <v>6161</v>
      </c>
      <c r="P75" s="10">
        <f>SUBTOTAL(9,P74:P74)</f>
        <v>5861</v>
      </c>
    </row>
    <row r="76" spans="1:12" ht="15.75" outlineLevel="2">
      <c r="A76" s="3" t="s">
        <v>17</v>
      </c>
      <c r="B76" s="3" t="s">
        <v>100</v>
      </c>
      <c r="C76" s="3" t="s">
        <v>99</v>
      </c>
      <c r="D76" s="3">
        <v>1</v>
      </c>
      <c r="E76" s="5">
        <v>1950</v>
      </c>
      <c r="F76" s="33">
        <f>E76*D76</f>
        <v>1950</v>
      </c>
      <c r="G76" s="33">
        <v>1</v>
      </c>
      <c r="H76" s="21">
        <f>G76*F76</f>
        <v>1950</v>
      </c>
      <c r="K76" s="33">
        <f>H76</f>
        <v>1950</v>
      </c>
      <c r="L76" s="5">
        <f>SUM(I76:K76)</f>
        <v>1950</v>
      </c>
    </row>
    <row r="77" spans="1:12" ht="15.75" outlineLevel="2">
      <c r="A77" s="27" t="s">
        <v>17</v>
      </c>
      <c r="B77" s="27" t="s">
        <v>100</v>
      </c>
      <c r="C77" s="27" t="s">
        <v>101</v>
      </c>
      <c r="D77" s="3">
        <v>1</v>
      </c>
      <c r="E77" s="5">
        <v>1900</v>
      </c>
      <c r="F77" s="33">
        <f>E77*D77</f>
        <v>1900</v>
      </c>
      <c r="G77" s="33">
        <v>0</v>
      </c>
      <c r="H77" s="21">
        <f>G77*F77</f>
        <v>0</v>
      </c>
      <c r="L77" s="5">
        <f>SUM(I77:K77)</f>
        <v>0</v>
      </c>
    </row>
    <row r="78" spans="2:16" ht="15.75" outlineLevel="2">
      <c r="B78" s="27"/>
      <c r="L78" s="5"/>
      <c r="M78" s="10">
        <v>6158</v>
      </c>
      <c r="N78" s="10">
        <v>2028</v>
      </c>
      <c r="O78" s="10">
        <v>14587.2</v>
      </c>
      <c r="P78" s="10">
        <v>13657.21</v>
      </c>
    </row>
    <row r="79" spans="1:16" s="122" customFormat="1" ht="15.75" outlineLevel="1">
      <c r="A79" s="127" t="s">
        <v>31</v>
      </c>
      <c r="B79" s="114"/>
      <c r="C79" s="114"/>
      <c r="D79" s="114"/>
      <c r="E79" s="114"/>
      <c r="F79" s="117">
        <f>SUBTOTAL(9,F76:F78)</f>
        <v>3850</v>
      </c>
      <c r="G79" s="117"/>
      <c r="H79" s="117">
        <f>SUBTOTAL(9,H76:H77)</f>
        <v>1950</v>
      </c>
      <c r="I79" s="117">
        <f>SUBTOTAL(9,I76:I77)</f>
        <v>0</v>
      </c>
      <c r="J79" s="117">
        <f>SUBTOTAL(9,J76:J77)</f>
        <v>0</v>
      </c>
      <c r="K79" s="117">
        <f>SUBTOTAL(9,K76:K77)</f>
        <v>1950</v>
      </c>
      <c r="L79" s="117">
        <f>SUBTOTAL(9,L76:L77)</f>
        <v>1950</v>
      </c>
      <c r="M79" s="10">
        <f>SUBTOTAL(9,M76:M78)</f>
        <v>6158</v>
      </c>
      <c r="N79" s="10">
        <f>SUBTOTAL(9,N76:N78)</f>
        <v>2028</v>
      </c>
      <c r="O79" s="10">
        <f>SUBTOTAL(9,O76:O78)</f>
        <v>14587.2</v>
      </c>
      <c r="P79" s="10">
        <f>SUBTOTAL(9,P76:P78)</f>
        <v>13657.21</v>
      </c>
    </row>
    <row r="80" spans="1:17" ht="15.75" outlineLevel="2">
      <c r="A80" s="25" t="s">
        <v>239</v>
      </c>
      <c r="B80" s="27" t="s">
        <v>240</v>
      </c>
      <c r="C80" s="27" t="s">
        <v>241</v>
      </c>
      <c r="D80" s="3">
        <v>1</v>
      </c>
      <c r="E80" s="5">
        <v>34000</v>
      </c>
      <c r="F80" s="5">
        <f>E80*D80</f>
        <v>34000</v>
      </c>
      <c r="G80" s="5">
        <v>1</v>
      </c>
      <c r="H80" s="21">
        <v>34203.39</v>
      </c>
      <c r="I80" s="33">
        <f>H80</f>
        <v>34203.39</v>
      </c>
      <c r="L80" s="5">
        <f>SUM(I80:K80)</f>
        <v>34203.39</v>
      </c>
      <c r="Q80" s="27"/>
    </row>
    <row r="81" spans="1:17" ht="15.75" outlineLevel="2">
      <c r="A81" s="25" t="s">
        <v>239</v>
      </c>
      <c r="B81" s="27" t="s">
        <v>240</v>
      </c>
      <c r="C81" s="27" t="s">
        <v>242</v>
      </c>
      <c r="D81" s="3">
        <v>1</v>
      </c>
      <c r="E81" s="5">
        <v>14500</v>
      </c>
      <c r="F81" s="5">
        <f>E81*D81</f>
        <v>14500</v>
      </c>
      <c r="G81" s="5">
        <v>1</v>
      </c>
      <c r="H81" s="21">
        <f>G81*E81</f>
        <v>14500</v>
      </c>
      <c r="I81" s="33">
        <f>H81</f>
        <v>14500</v>
      </c>
      <c r="L81" s="5">
        <f>SUM(I81:K81)</f>
        <v>14500</v>
      </c>
      <c r="Q81" s="27"/>
    </row>
    <row r="82" spans="1:17" ht="15.75" outlineLevel="2">
      <c r="A82" s="25" t="s">
        <v>239</v>
      </c>
      <c r="B82" s="27" t="s">
        <v>240</v>
      </c>
      <c r="C82" s="27" t="s">
        <v>243</v>
      </c>
      <c r="D82" s="3">
        <v>1</v>
      </c>
      <c r="E82" s="5">
        <v>18200</v>
      </c>
      <c r="F82" s="33">
        <f>E82*D82</f>
        <v>18200</v>
      </c>
      <c r="G82" s="3"/>
      <c r="H82" s="21">
        <f>G82*E82</f>
        <v>0</v>
      </c>
      <c r="L82" s="5">
        <f>SUM(I82:K82)</f>
        <v>0</v>
      </c>
      <c r="Q82" s="27"/>
    </row>
    <row r="83" spans="12:16" ht="15.75" outlineLevel="2">
      <c r="L83" s="5"/>
      <c r="M83" s="10">
        <v>171161</v>
      </c>
      <c r="N83" s="10">
        <v>5695</v>
      </c>
      <c r="O83" s="10">
        <v>56000</v>
      </c>
      <c r="P83" s="10">
        <v>0</v>
      </c>
    </row>
    <row r="84" spans="1:16" s="122" customFormat="1" ht="15.75" outlineLevel="1">
      <c r="A84" s="127" t="s">
        <v>32</v>
      </c>
      <c r="B84" s="114"/>
      <c r="C84" s="114"/>
      <c r="D84" s="114"/>
      <c r="E84" s="116"/>
      <c r="F84" s="117">
        <f>SUBTOTAL(9,F80:F83)</f>
        <v>66700</v>
      </c>
      <c r="G84" s="117"/>
      <c r="H84" s="117">
        <f>SUBTOTAL(9,H80:H82)</f>
        <v>48703.39</v>
      </c>
      <c r="I84" s="117">
        <f>SUBTOTAL(9,I80:I82)</f>
        <v>48703.39</v>
      </c>
      <c r="J84" s="117">
        <f>SUBTOTAL(9,J80:J82)</f>
        <v>0</v>
      </c>
      <c r="K84" s="117">
        <f>SUBTOTAL(9,K80:K82)</f>
        <v>0</v>
      </c>
      <c r="L84" s="117">
        <f>SUBTOTAL(9,L80:L82)</f>
        <v>48703.39</v>
      </c>
      <c r="M84" s="10">
        <f>SUBTOTAL(9,M80:M83)</f>
        <v>171161</v>
      </c>
      <c r="N84" s="10">
        <f>SUBTOTAL(9,N80:N83)</f>
        <v>5695</v>
      </c>
      <c r="O84" s="10">
        <f>SUBTOTAL(9,O80:O83)</f>
        <v>56000</v>
      </c>
      <c r="P84" s="10">
        <f>SUBTOTAL(9,P80:P83)</f>
        <v>0</v>
      </c>
    </row>
    <row r="85" spans="1:12" ht="15.75" outlineLevel="2">
      <c r="A85" s="3" t="s">
        <v>81</v>
      </c>
      <c r="B85" s="3" t="s">
        <v>244</v>
      </c>
      <c r="C85" s="3" t="s">
        <v>245</v>
      </c>
      <c r="D85" s="3">
        <v>1</v>
      </c>
      <c r="E85" s="5">
        <v>10000</v>
      </c>
      <c r="F85" s="33">
        <f aca="true" t="shared" si="15" ref="F85:F93">E85*D85</f>
        <v>10000</v>
      </c>
      <c r="G85" s="5">
        <v>1</v>
      </c>
      <c r="H85" s="21">
        <f>G85*E85</f>
        <v>10000</v>
      </c>
      <c r="J85" s="33">
        <f>H85</f>
        <v>10000</v>
      </c>
      <c r="L85" s="5">
        <f aca="true" t="shared" si="16" ref="L85:L93">SUM(I85:K85)</f>
        <v>10000</v>
      </c>
    </row>
    <row r="86" spans="1:12" ht="15.75" outlineLevel="2">
      <c r="A86" s="3" t="s">
        <v>81</v>
      </c>
      <c r="B86" s="3" t="s">
        <v>244</v>
      </c>
      <c r="C86" s="25" t="s">
        <v>246</v>
      </c>
      <c r="D86" s="3">
        <v>1</v>
      </c>
      <c r="E86" s="5">
        <v>500</v>
      </c>
      <c r="F86" s="33">
        <f t="shared" si="15"/>
        <v>500</v>
      </c>
      <c r="G86" s="5">
        <v>1</v>
      </c>
      <c r="H86" s="21">
        <f aca="true" t="shared" si="17" ref="H86:H93">G86*E86</f>
        <v>500</v>
      </c>
      <c r="J86" s="33">
        <f>H86</f>
        <v>500</v>
      </c>
      <c r="L86" s="5">
        <f t="shared" si="16"/>
        <v>500</v>
      </c>
    </row>
    <row r="87" spans="1:12" ht="15.75" outlineLevel="2">
      <c r="A87" s="3" t="s">
        <v>81</v>
      </c>
      <c r="B87" s="3" t="s">
        <v>244</v>
      </c>
      <c r="C87" s="25" t="s">
        <v>247</v>
      </c>
      <c r="D87" s="3">
        <v>2</v>
      </c>
      <c r="E87" s="5">
        <v>450</v>
      </c>
      <c r="F87" s="5">
        <f t="shared" si="15"/>
        <v>900</v>
      </c>
      <c r="G87" s="5">
        <v>2</v>
      </c>
      <c r="H87" s="21">
        <f t="shared" si="17"/>
        <v>900</v>
      </c>
      <c r="I87" s="33">
        <f>H87</f>
        <v>900</v>
      </c>
      <c r="L87" s="5">
        <f t="shared" si="16"/>
        <v>900</v>
      </c>
    </row>
    <row r="88" spans="1:12" ht="15.75" outlineLevel="2">
      <c r="A88" s="3" t="s">
        <v>81</v>
      </c>
      <c r="B88" s="3" t="s">
        <v>244</v>
      </c>
      <c r="C88" s="25" t="s">
        <v>248</v>
      </c>
      <c r="D88" s="3">
        <v>1</v>
      </c>
      <c r="E88" s="5">
        <v>400</v>
      </c>
      <c r="F88" s="5">
        <f t="shared" si="15"/>
        <v>400</v>
      </c>
      <c r="G88" s="5">
        <v>1</v>
      </c>
      <c r="H88" s="21">
        <f t="shared" si="17"/>
        <v>400</v>
      </c>
      <c r="I88" s="33">
        <f>H88</f>
        <v>400</v>
      </c>
      <c r="L88" s="5">
        <f t="shared" si="16"/>
        <v>400</v>
      </c>
    </row>
    <row r="89" spans="1:12" ht="15.75" outlineLevel="2">
      <c r="A89" s="3" t="s">
        <v>81</v>
      </c>
      <c r="B89" s="3" t="s">
        <v>244</v>
      </c>
      <c r="C89" s="25" t="s">
        <v>249</v>
      </c>
      <c r="D89" s="3">
        <v>2</v>
      </c>
      <c r="E89" s="5">
        <v>40</v>
      </c>
      <c r="F89" s="5">
        <f t="shared" si="15"/>
        <v>80</v>
      </c>
      <c r="G89" s="5">
        <v>0</v>
      </c>
      <c r="H89" s="21">
        <f t="shared" si="17"/>
        <v>0</v>
      </c>
      <c r="L89" s="5">
        <f t="shared" si="16"/>
        <v>0</v>
      </c>
    </row>
    <row r="90" spans="1:12" ht="15.75" outlineLevel="2">
      <c r="A90" s="3" t="s">
        <v>81</v>
      </c>
      <c r="B90" s="3" t="s">
        <v>244</v>
      </c>
      <c r="C90" s="25" t="s">
        <v>250</v>
      </c>
      <c r="D90" s="3">
        <v>1</v>
      </c>
      <c r="E90" s="5">
        <v>50</v>
      </c>
      <c r="F90" s="5">
        <f t="shared" si="15"/>
        <v>50</v>
      </c>
      <c r="G90" s="5">
        <v>0</v>
      </c>
      <c r="H90" s="21">
        <f t="shared" si="17"/>
        <v>0</v>
      </c>
      <c r="L90" s="5">
        <f t="shared" si="16"/>
        <v>0</v>
      </c>
    </row>
    <row r="91" spans="1:12" ht="15.75" outlineLevel="2">
      <c r="A91" s="3" t="s">
        <v>81</v>
      </c>
      <c r="B91" s="3" t="s">
        <v>244</v>
      </c>
      <c r="C91" s="25" t="s">
        <v>251</v>
      </c>
      <c r="D91" s="3">
        <v>1</v>
      </c>
      <c r="E91" s="5">
        <v>100</v>
      </c>
      <c r="F91" s="5">
        <f t="shared" si="15"/>
        <v>100</v>
      </c>
      <c r="G91" s="5">
        <v>0</v>
      </c>
      <c r="H91" s="21">
        <f t="shared" si="17"/>
        <v>0</v>
      </c>
      <c r="L91" s="5">
        <f t="shared" si="16"/>
        <v>0</v>
      </c>
    </row>
    <row r="92" spans="1:12" ht="15.75" outlineLevel="2">
      <c r="A92" s="3" t="s">
        <v>81</v>
      </c>
      <c r="B92" s="3" t="s">
        <v>244</v>
      </c>
      <c r="C92" s="25" t="s">
        <v>252</v>
      </c>
      <c r="D92" s="3">
        <v>6</v>
      </c>
      <c r="E92" s="5">
        <v>3913</v>
      </c>
      <c r="F92" s="5">
        <f t="shared" si="15"/>
        <v>23478</v>
      </c>
      <c r="G92" s="5">
        <v>0</v>
      </c>
      <c r="H92" s="21">
        <f t="shared" si="17"/>
        <v>0</v>
      </c>
      <c r="L92" s="5">
        <f t="shared" si="16"/>
        <v>0</v>
      </c>
    </row>
    <row r="93" spans="1:12" ht="15.75" outlineLevel="2">
      <c r="A93" s="3" t="s">
        <v>81</v>
      </c>
      <c r="B93" s="3" t="s">
        <v>244</v>
      </c>
      <c r="C93" s="25" t="s">
        <v>253</v>
      </c>
      <c r="D93" s="3">
        <v>1</v>
      </c>
      <c r="E93" s="5">
        <v>7380</v>
      </c>
      <c r="F93" s="5">
        <f t="shared" si="15"/>
        <v>7380</v>
      </c>
      <c r="G93" s="5">
        <v>0</v>
      </c>
      <c r="H93" s="21">
        <f t="shared" si="17"/>
        <v>0</v>
      </c>
      <c r="L93" s="5">
        <f t="shared" si="16"/>
        <v>0</v>
      </c>
    </row>
    <row r="94" spans="7:16" ht="15.75" outlineLevel="2">
      <c r="G94" s="29"/>
      <c r="L94" s="5"/>
      <c r="M94" s="10">
        <v>18006.25</v>
      </c>
      <c r="N94" s="10">
        <v>10894</v>
      </c>
      <c r="O94" s="10">
        <v>13193.7</v>
      </c>
      <c r="P94" s="10">
        <v>12193.7</v>
      </c>
    </row>
    <row r="95" spans="1:16" s="122" customFormat="1" ht="15.75" outlineLevel="1">
      <c r="A95" s="127" t="s">
        <v>33</v>
      </c>
      <c r="B95" s="114"/>
      <c r="C95" s="114"/>
      <c r="D95" s="114"/>
      <c r="E95" s="116"/>
      <c r="F95" s="117">
        <f>SUBTOTAL(9,F85:F93)</f>
        <v>42888</v>
      </c>
      <c r="G95" s="117"/>
      <c r="H95" s="117">
        <f>SUBTOTAL(9,H85:H93)</f>
        <v>11800</v>
      </c>
      <c r="I95" s="117">
        <f>SUBTOTAL(9,I85:I93)</f>
        <v>1300</v>
      </c>
      <c r="J95" s="117">
        <f>SUBTOTAL(9,J85:J93)</f>
        <v>10500</v>
      </c>
      <c r="K95" s="117">
        <f>SUBTOTAL(9,K85:K93)</f>
        <v>0</v>
      </c>
      <c r="L95" s="117">
        <f>SUBTOTAL(9,L85:L93)</f>
        <v>11800</v>
      </c>
      <c r="M95" s="10">
        <f>SUBTOTAL(9,M85:M94)</f>
        <v>18006.25</v>
      </c>
      <c r="N95" s="10">
        <f>SUBTOTAL(9,N85:N94)</f>
        <v>10894</v>
      </c>
      <c r="O95" s="10">
        <f>SUBTOTAL(9,O85:O94)</f>
        <v>13193.7</v>
      </c>
      <c r="P95" s="10">
        <f>SUBTOTAL(9,P85:P94)</f>
        <v>12193.7</v>
      </c>
    </row>
    <row r="96" spans="1:12" ht="15.75" outlineLevel="1">
      <c r="A96" s="27" t="s">
        <v>18</v>
      </c>
      <c r="B96" s="27" t="s">
        <v>209</v>
      </c>
      <c r="C96" s="27" t="s">
        <v>210</v>
      </c>
      <c r="D96" s="3">
        <v>1</v>
      </c>
      <c r="E96" s="5">
        <v>600</v>
      </c>
      <c r="F96" s="5">
        <f>E96*D96</f>
        <v>600</v>
      </c>
      <c r="G96" s="5">
        <v>0</v>
      </c>
      <c r="H96" s="21">
        <f>G96*F96</f>
        <v>0</v>
      </c>
      <c r="L96" s="5">
        <f>SUM(I96:K96)</f>
        <v>0</v>
      </c>
    </row>
    <row r="97" spans="1:12" ht="15.75" outlineLevel="1">
      <c r="A97" s="27" t="s">
        <v>18</v>
      </c>
      <c r="B97" s="27" t="s">
        <v>209</v>
      </c>
      <c r="C97" s="27" t="s">
        <v>211</v>
      </c>
      <c r="D97" s="3">
        <v>5</v>
      </c>
      <c r="E97" s="5">
        <v>40</v>
      </c>
      <c r="F97" s="5">
        <f>E97*D97</f>
        <v>200</v>
      </c>
      <c r="G97" s="5">
        <v>5</v>
      </c>
      <c r="H97" s="21">
        <f>G97*E97</f>
        <v>200</v>
      </c>
      <c r="I97" s="33">
        <f>H97</f>
        <v>200</v>
      </c>
      <c r="L97" s="5">
        <f>SUM(I97:K97)</f>
        <v>200</v>
      </c>
    </row>
    <row r="98" spans="1:12" ht="15.75" outlineLevel="1">
      <c r="A98" s="27" t="s">
        <v>18</v>
      </c>
      <c r="B98" s="27" t="s">
        <v>209</v>
      </c>
      <c r="C98" s="27" t="s">
        <v>212</v>
      </c>
      <c r="D98" s="3">
        <v>5</v>
      </c>
      <c r="E98" s="5">
        <v>39</v>
      </c>
      <c r="F98" s="5">
        <f>E98*D98</f>
        <v>195</v>
      </c>
      <c r="G98" s="5">
        <v>0</v>
      </c>
      <c r="H98" s="21">
        <f>G98*F98</f>
        <v>0</v>
      </c>
      <c r="L98" s="5">
        <f>SUM(I98:K98)</f>
        <v>0</v>
      </c>
    </row>
    <row r="99" spans="2:16" ht="15.75" outlineLevel="2">
      <c r="B99" s="1"/>
      <c r="C99" s="22"/>
      <c r="L99" s="5"/>
      <c r="M99" s="10">
        <v>3800</v>
      </c>
      <c r="N99" s="10">
        <v>0</v>
      </c>
      <c r="O99" s="10">
        <v>1000</v>
      </c>
      <c r="P99" s="10">
        <v>1000</v>
      </c>
    </row>
    <row r="100" spans="1:16" s="122" customFormat="1" ht="15.75" outlineLevel="1">
      <c r="A100" s="113" t="s">
        <v>297</v>
      </c>
      <c r="B100" s="115"/>
      <c r="C100" s="114"/>
      <c r="D100" s="114"/>
      <c r="E100" s="116"/>
      <c r="F100" s="117">
        <f>SUBTOTAL(9,F96:F98)</f>
        <v>995</v>
      </c>
      <c r="G100" s="117"/>
      <c r="H100" s="117">
        <f>SUBTOTAL(9,H96:H98)</f>
        <v>200</v>
      </c>
      <c r="I100" s="117">
        <f>SUBTOTAL(9,I96:I98)</f>
        <v>200</v>
      </c>
      <c r="J100" s="117">
        <f>SUBTOTAL(9,J96:J98)</f>
        <v>0</v>
      </c>
      <c r="K100" s="117">
        <f>SUBTOTAL(9,K96:K98)</f>
        <v>0</v>
      </c>
      <c r="L100" s="117">
        <f>SUBTOTAL(9,L96:L98)</f>
        <v>200</v>
      </c>
      <c r="M100" s="10">
        <f>SUBTOTAL(9,M99:M99)</f>
        <v>3800</v>
      </c>
      <c r="N100" s="10">
        <f>SUBTOTAL(9,N99:N99)</f>
        <v>0</v>
      </c>
      <c r="O100" s="10">
        <f>SUBTOTAL(9,O99:O99)</f>
        <v>1000</v>
      </c>
      <c r="P100" s="10">
        <f>SUBTOTAL(9,P99:P99)</f>
        <v>1000</v>
      </c>
    </row>
    <row r="101" spans="1:12" ht="15.75" outlineLevel="1">
      <c r="A101" s="27" t="s">
        <v>271</v>
      </c>
      <c r="B101" s="27" t="s">
        <v>273</v>
      </c>
      <c r="C101" s="27" t="s">
        <v>274</v>
      </c>
      <c r="D101" s="3">
        <v>2</v>
      </c>
      <c r="E101" s="5">
        <v>1350</v>
      </c>
      <c r="F101" s="5">
        <f>E101*D101</f>
        <v>2700</v>
      </c>
      <c r="G101" s="5">
        <v>2</v>
      </c>
      <c r="H101" s="21">
        <f>G101*E101</f>
        <v>2700</v>
      </c>
      <c r="K101" s="33">
        <f>H101</f>
        <v>2700</v>
      </c>
      <c r="L101" s="5">
        <f>SUM(I101:K101)</f>
        <v>2700</v>
      </c>
    </row>
    <row r="102" spans="1:12" ht="15.75" outlineLevel="1">
      <c r="A102" s="27" t="s">
        <v>271</v>
      </c>
      <c r="B102" s="27" t="s">
        <v>273</v>
      </c>
      <c r="C102" s="27" t="s">
        <v>275</v>
      </c>
      <c r="D102" s="3">
        <v>1</v>
      </c>
      <c r="E102" s="5">
        <v>1500</v>
      </c>
      <c r="F102" s="5">
        <f>E102*D102</f>
        <v>1500</v>
      </c>
      <c r="G102" s="5">
        <v>1</v>
      </c>
      <c r="H102" s="21">
        <v>1000</v>
      </c>
      <c r="J102" s="33">
        <f>H102</f>
        <v>1000</v>
      </c>
      <c r="L102" s="5">
        <f>SUM(I102:K102)</f>
        <v>1000</v>
      </c>
    </row>
    <row r="103" spans="2:16" ht="15.75" outlineLevel="2">
      <c r="B103" s="1"/>
      <c r="C103" s="22"/>
      <c r="L103" s="5"/>
      <c r="M103" s="10">
        <v>0</v>
      </c>
      <c r="N103" s="10">
        <v>0</v>
      </c>
      <c r="O103" s="10">
        <v>0</v>
      </c>
      <c r="P103" s="10">
        <v>0</v>
      </c>
    </row>
    <row r="104" spans="1:16" s="122" customFormat="1" ht="15.75" outlineLevel="1">
      <c r="A104" s="113" t="s">
        <v>272</v>
      </c>
      <c r="B104" s="115"/>
      <c r="C104" s="114"/>
      <c r="D104" s="114"/>
      <c r="E104" s="116"/>
      <c r="F104" s="117">
        <f>SUBTOTAL(9,F101:F103)</f>
        <v>4200</v>
      </c>
      <c r="G104" s="117"/>
      <c r="H104" s="117">
        <f>SUBTOTAL(9,H101:H102)</f>
        <v>3700</v>
      </c>
      <c r="I104" s="117">
        <f>SUBTOTAL(9,I101:I102)</f>
        <v>0</v>
      </c>
      <c r="J104" s="117">
        <f>SUBTOTAL(9,J101:J102)</f>
        <v>1000</v>
      </c>
      <c r="K104" s="117">
        <f>SUBTOTAL(9,K101:K102)</f>
        <v>2700</v>
      </c>
      <c r="L104" s="117">
        <f>SUBTOTAL(9,L101:L102)</f>
        <v>3700</v>
      </c>
      <c r="M104" s="10">
        <f>SUBTOTAL(9,M103:M103)</f>
        <v>0</v>
      </c>
      <c r="N104" s="10">
        <f>SUBTOTAL(9,N103:N103)</f>
        <v>0</v>
      </c>
      <c r="O104" s="10">
        <f>SUBTOTAL(9,O103:O103)</f>
        <v>0</v>
      </c>
      <c r="P104" s="10">
        <f>SUBTOTAL(9,P103:P103)</f>
        <v>0</v>
      </c>
    </row>
    <row r="105" spans="1:12" ht="15.75" outlineLevel="2">
      <c r="A105" s="108" t="s">
        <v>230</v>
      </c>
      <c r="B105" s="108" t="s">
        <v>231</v>
      </c>
      <c r="C105" s="1" t="s">
        <v>102</v>
      </c>
      <c r="D105" s="1">
        <v>1</v>
      </c>
      <c r="E105" s="5">
        <v>4000</v>
      </c>
      <c r="F105" s="5">
        <f aca="true" t="shared" si="18" ref="F105:F117">E105*D105</f>
        <v>4000</v>
      </c>
      <c r="G105" s="5">
        <v>1</v>
      </c>
      <c r="H105" s="21">
        <f>G105*E105</f>
        <v>4000</v>
      </c>
      <c r="J105" s="33">
        <f>H105</f>
        <v>4000</v>
      </c>
      <c r="L105" s="5">
        <f>SUM(I105:K105)</f>
        <v>4000</v>
      </c>
    </row>
    <row r="106" spans="1:12" ht="15.75" outlineLevel="2">
      <c r="A106" s="108" t="s">
        <v>230</v>
      </c>
      <c r="B106" s="108" t="s">
        <v>231</v>
      </c>
      <c r="C106" s="1" t="s">
        <v>103</v>
      </c>
      <c r="D106" s="1">
        <v>1</v>
      </c>
      <c r="E106" s="5">
        <v>1200</v>
      </c>
      <c r="F106" s="5">
        <f t="shared" si="18"/>
        <v>1200</v>
      </c>
      <c r="G106" s="5">
        <v>1</v>
      </c>
      <c r="H106" s="21">
        <f aca="true" t="shared" si="19" ref="H106:H117">G106*E106</f>
        <v>1200</v>
      </c>
      <c r="J106" s="33">
        <f>H106</f>
        <v>1200</v>
      </c>
      <c r="L106" s="5">
        <f>SUM(I106:K106)</f>
        <v>1200</v>
      </c>
    </row>
    <row r="107" spans="1:17" ht="15.75" outlineLevel="2">
      <c r="A107" s="108" t="s">
        <v>230</v>
      </c>
      <c r="B107" s="108" t="s">
        <v>231</v>
      </c>
      <c r="C107" s="1" t="s">
        <v>104</v>
      </c>
      <c r="D107" s="1">
        <v>1</v>
      </c>
      <c r="E107" s="5">
        <v>1200</v>
      </c>
      <c r="F107" s="5">
        <f t="shared" si="18"/>
        <v>1200</v>
      </c>
      <c r="G107" s="5">
        <v>1</v>
      </c>
      <c r="H107" s="21">
        <f t="shared" si="19"/>
        <v>1200</v>
      </c>
      <c r="K107" s="33">
        <f>H107</f>
        <v>1200</v>
      </c>
      <c r="L107" s="5">
        <f>SUM(I107:K107)</f>
        <v>1200</v>
      </c>
      <c r="Q107" s="27"/>
    </row>
    <row r="108" spans="1:12" ht="15.75" outlineLevel="2">
      <c r="A108" s="108" t="s">
        <v>230</v>
      </c>
      <c r="B108" s="108" t="s">
        <v>231</v>
      </c>
      <c r="C108" s="1" t="s">
        <v>105</v>
      </c>
      <c r="D108" s="1">
        <v>2</v>
      </c>
      <c r="E108" s="5">
        <v>1800</v>
      </c>
      <c r="F108" s="5">
        <f t="shared" si="18"/>
        <v>3600</v>
      </c>
      <c r="G108" s="5">
        <v>1</v>
      </c>
      <c r="H108" s="21">
        <v>4100</v>
      </c>
      <c r="J108" s="33">
        <f>H108</f>
        <v>4100</v>
      </c>
      <c r="L108" s="5">
        <f>SUM(I108:K108)</f>
        <v>4100</v>
      </c>
    </row>
    <row r="109" spans="1:12" ht="15.75" outlineLevel="2">
      <c r="A109" s="108" t="s">
        <v>230</v>
      </c>
      <c r="B109" s="108" t="s">
        <v>231</v>
      </c>
      <c r="C109" s="1" t="s">
        <v>106</v>
      </c>
      <c r="D109" s="1">
        <v>1</v>
      </c>
      <c r="E109" s="5">
        <v>5200</v>
      </c>
      <c r="F109" s="5">
        <f t="shared" si="18"/>
        <v>5200</v>
      </c>
      <c r="G109" s="5">
        <v>0</v>
      </c>
      <c r="H109" s="21">
        <f t="shared" si="19"/>
        <v>0</v>
      </c>
      <c r="L109" s="5">
        <f aca="true" t="shared" si="20" ref="L109:L117">SUM(I109:K109)</f>
        <v>0</v>
      </c>
    </row>
    <row r="110" spans="1:12" ht="15.75" outlineLevel="2">
      <c r="A110" s="108" t="s">
        <v>230</v>
      </c>
      <c r="B110" s="108" t="s">
        <v>231</v>
      </c>
      <c r="C110" s="1" t="s">
        <v>107</v>
      </c>
      <c r="D110" s="1">
        <v>1</v>
      </c>
      <c r="E110" s="5">
        <v>3500</v>
      </c>
      <c r="F110" s="5">
        <f t="shared" si="18"/>
        <v>3500</v>
      </c>
      <c r="G110" s="5">
        <v>1</v>
      </c>
      <c r="H110" s="21">
        <f t="shared" si="19"/>
        <v>3500</v>
      </c>
      <c r="I110" s="33">
        <f>H110</f>
        <v>3500</v>
      </c>
      <c r="L110" s="5">
        <f t="shared" si="20"/>
        <v>3500</v>
      </c>
    </row>
    <row r="111" spans="1:12" ht="15.75" outlineLevel="2">
      <c r="A111" s="108" t="s">
        <v>230</v>
      </c>
      <c r="B111" s="108" t="s">
        <v>231</v>
      </c>
      <c r="C111" s="1" t="s">
        <v>108</v>
      </c>
      <c r="D111" s="1">
        <v>1</v>
      </c>
      <c r="E111" s="5">
        <v>3010.7</v>
      </c>
      <c r="F111" s="5">
        <f t="shared" si="18"/>
        <v>3010.7</v>
      </c>
      <c r="G111" s="5">
        <v>1</v>
      </c>
      <c r="H111" s="21">
        <f t="shared" si="19"/>
        <v>3010.7</v>
      </c>
      <c r="I111" s="33">
        <f aca="true" t="shared" si="21" ref="I111:I116">H111</f>
        <v>3010.7</v>
      </c>
      <c r="L111" s="5">
        <f t="shared" si="20"/>
        <v>3010.7</v>
      </c>
    </row>
    <row r="112" spans="1:12" ht="15.75" outlineLevel="2">
      <c r="A112" s="108" t="s">
        <v>230</v>
      </c>
      <c r="B112" s="108" t="s">
        <v>231</v>
      </c>
      <c r="C112" s="1" t="s">
        <v>109</v>
      </c>
      <c r="D112" s="1">
        <v>1</v>
      </c>
      <c r="E112" s="5">
        <v>800</v>
      </c>
      <c r="F112" s="5">
        <f t="shared" si="18"/>
        <v>800</v>
      </c>
      <c r="G112" s="5">
        <v>1</v>
      </c>
      <c r="H112" s="21">
        <f t="shared" si="19"/>
        <v>800</v>
      </c>
      <c r="I112" s="33">
        <f t="shared" si="21"/>
        <v>800</v>
      </c>
      <c r="L112" s="5">
        <f t="shared" si="20"/>
        <v>800</v>
      </c>
    </row>
    <row r="113" spans="1:12" ht="15.75" outlineLevel="2">
      <c r="A113" s="108" t="s">
        <v>230</v>
      </c>
      <c r="B113" s="108" t="s">
        <v>231</v>
      </c>
      <c r="C113" s="1" t="s">
        <v>110</v>
      </c>
      <c r="D113" s="1">
        <v>1</v>
      </c>
      <c r="E113" s="5">
        <v>800</v>
      </c>
      <c r="F113" s="5">
        <f t="shared" si="18"/>
        <v>800</v>
      </c>
      <c r="G113" s="5">
        <v>1</v>
      </c>
      <c r="H113" s="21">
        <f t="shared" si="19"/>
        <v>800</v>
      </c>
      <c r="I113" s="33">
        <f t="shared" si="21"/>
        <v>800</v>
      </c>
      <c r="L113" s="5">
        <f t="shared" si="20"/>
        <v>800</v>
      </c>
    </row>
    <row r="114" spans="1:12" ht="15.75" outlineLevel="2">
      <c r="A114" s="108" t="s">
        <v>230</v>
      </c>
      <c r="B114" s="108" t="s">
        <v>231</v>
      </c>
      <c r="C114" s="1" t="s">
        <v>111</v>
      </c>
      <c r="D114" s="1">
        <v>2</v>
      </c>
      <c r="E114" s="5">
        <v>3700</v>
      </c>
      <c r="F114" s="5">
        <f t="shared" si="18"/>
        <v>7400</v>
      </c>
      <c r="G114" s="5">
        <v>2</v>
      </c>
      <c r="H114" s="21">
        <f t="shared" si="19"/>
        <v>7400</v>
      </c>
      <c r="I114" s="33">
        <f t="shared" si="21"/>
        <v>7400</v>
      </c>
      <c r="L114" s="5">
        <f t="shared" si="20"/>
        <v>7400</v>
      </c>
    </row>
    <row r="115" spans="1:12" ht="15.75" outlineLevel="2">
      <c r="A115" s="108" t="s">
        <v>230</v>
      </c>
      <c r="B115" s="108" t="s">
        <v>231</v>
      </c>
      <c r="C115" s="1" t="s">
        <v>112</v>
      </c>
      <c r="D115" s="1">
        <v>1</v>
      </c>
      <c r="E115" s="5">
        <v>6300</v>
      </c>
      <c r="F115" s="5">
        <f t="shared" si="18"/>
        <v>6300</v>
      </c>
      <c r="G115" s="5">
        <v>1</v>
      </c>
      <c r="H115" s="21">
        <f t="shared" si="19"/>
        <v>6300</v>
      </c>
      <c r="I115" s="33">
        <f t="shared" si="21"/>
        <v>6300</v>
      </c>
      <c r="L115" s="5">
        <f t="shared" si="20"/>
        <v>6300</v>
      </c>
    </row>
    <row r="116" spans="1:12" ht="15.75" outlineLevel="2">
      <c r="A116" s="108" t="s">
        <v>230</v>
      </c>
      <c r="B116" s="108" t="s">
        <v>231</v>
      </c>
      <c r="C116" s="1" t="s">
        <v>113</v>
      </c>
      <c r="D116" s="1">
        <v>1</v>
      </c>
      <c r="E116" s="5">
        <v>250</v>
      </c>
      <c r="F116" s="5">
        <f t="shared" si="18"/>
        <v>250</v>
      </c>
      <c r="G116" s="5">
        <v>1</v>
      </c>
      <c r="H116" s="21">
        <f t="shared" si="19"/>
        <v>250</v>
      </c>
      <c r="I116" s="33">
        <f t="shared" si="21"/>
        <v>250</v>
      </c>
      <c r="L116" s="5">
        <f t="shared" si="20"/>
        <v>250</v>
      </c>
    </row>
    <row r="117" spans="1:17" ht="15.75" outlineLevel="2">
      <c r="A117" s="108" t="s">
        <v>230</v>
      </c>
      <c r="B117" s="108" t="s">
        <v>231</v>
      </c>
      <c r="C117" s="1" t="s">
        <v>114</v>
      </c>
      <c r="D117" s="1">
        <v>6</v>
      </c>
      <c r="E117" s="5">
        <v>1200</v>
      </c>
      <c r="F117" s="5">
        <f t="shared" si="18"/>
        <v>7200</v>
      </c>
      <c r="G117" s="5">
        <v>6</v>
      </c>
      <c r="H117" s="21">
        <f t="shared" si="19"/>
        <v>7200</v>
      </c>
      <c r="J117" s="33">
        <f>H117</f>
        <v>7200</v>
      </c>
      <c r="L117" s="5">
        <f t="shared" si="20"/>
        <v>7200</v>
      </c>
      <c r="Q117" s="27"/>
    </row>
    <row r="118" spans="1:16" ht="15.75" outlineLevel="2">
      <c r="A118" s="22"/>
      <c r="C118" s="22"/>
      <c r="L118" s="5"/>
      <c r="M118" s="10">
        <v>7480.96</v>
      </c>
      <c r="N118" s="10">
        <v>6821</v>
      </c>
      <c r="O118" s="10">
        <v>7050.08</v>
      </c>
      <c r="P118" s="10">
        <v>7050.08</v>
      </c>
    </row>
    <row r="119" spans="1:16" s="122" customFormat="1" ht="15.75" outlineLevel="1">
      <c r="A119" s="113" t="s">
        <v>57</v>
      </c>
      <c r="B119" s="114"/>
      <c r="C119" s="130"/>
      <c r="D119" s="114"/>
      <c r="E119" s="116"/>
      <c r="F119" s="117">
        <f>SUBTOTAL(9,F105:F117)</f>
        <v>44460.7</v>
      </c>
      <c r="G119" s="117"/>
      <c r="H119" s="117">
        <f>SUBTOTAL(9,H105:H117)</f>
        <v>39760.7</v>
      </c>
      <c r="I119" s="117">
        <f>SUBTOTAL(9,I105:I117)</f>
        <v>22060.7</v>
      </c>
      <c r="J119" s="117">
        <f>SUBTOTAL(9,J105:J117)</f>
        <v>16500</v>
      </c>
      <c r="K119" s="117">
        <f>SUBTOTAL(9,K105:K117)</f>
        <v>1200</v>
      </c>
      <c r="L119" s="117">
        <f>SUBTOTAL(9,L105:L117)</f>
        <v>39760.7</v>
      </c>
      <c r="M119" s="10">
        <f>SUBTOTAL(9,M105:M118)</f>
        <v>7480.96</v>
      </c>
      <c r="N119" s="10">
        <f>SUBTOTAL(9,N105:N118)</f>
        <v>6821</v>
      </c>
      <c r="O119" s="10">
        <f>SUBTOTAL(9,O105:O118)</f>
        <v>7050.08</v>
      </c>
      <c r="P119" s="10">
        <f>SUBTOTAL(9,P105:P118)</f>
        <v>7050.08</v>
      </c>
    </row>
    <row r="120" spans="1:16" ht="15.75" outlineLevel="2">
      <c r="A120" s="108" t="s">
        <v>65</v>
      </c>
      <c r="B120" s="108" t="s">
        <v>232</v>
      </c>
      <c r="C120" s="26" t="s">
        <v>233</v>
      </c>
      <c r="D120" s="1">
        <v>1</v>
      </c>
      <c r="E120" s="5">
        <v>2000</v>
      </c>
      <c r="F120" s="5">
        <f aca="true" t="shared" si="22" ref="F120:F125">D120*E120</f>
        <v>2000</v>
      </c>
      <c r="G120" s="5">
        <v>0</v>
      </c>
      <c r="H120" s="21">
        <f aca="true" t="shared" si="23" ref="H120:H125">G120*E120</f>
        <v>0</v>
      </c>
      <c r="I120" s="31"/>
      <c r="J120" s="31"/>
      <c r="L120" s="2">
        <f aca="true" t="shared" si="24" ref="L120:L125">SUM(I120:K120)</f>
        <v>0</v>
      </c>
      <c r="M120" s="21"/>
      <c r="N120" s="21"/>
      <c r="O120" s="21"/>
      <c r="P120" s="21"/>
    </row>
    <row r="121" spans="1:16" ht="15.75" outlineLevel="2">
      <c r="A121" s="108" t="s">
        <v>65</v>
      </c>
      <c r="B121" s="108" t="s">
        <v>232</v>
      </c>
      <c r="C121" s="108" t="s">
        <v>234</v>
      </c>
      <c r="D121" s="1">
        <v>4</v>
      </c>
      <c r="E121" s="5">
        <v>730</v>
      </c>
      <c r="F121" s="5">
        <f t="shared" si="22"/>
        <v>2920</v>
      </c>
      <c r="G121" s="5">
        <v>2</v>
      </c>
      <c r="H121" s="21">
        <f t="shared" si="23"/>
        <v>1460</v>
      </c>
      <c r="I121" s="31">
        <f>H121-K121</f>
        <v>1055.38</v>
      </c>
      <c r="J121" s="31"/>
      <c r="K121" s="33">
        <v>404.62</v>
      </c>
      <c r="L121" s="2">
        <f t="shared" si="24"/>
        <v>1460</v>
      </c>
      <c r="M121" s="21"/>
      <c r="N121" s="21"/>
      <c r="O121" s="21"/>
      <c r="P121" s="21"/>
    </row>
    <row r="122" spans="1:16" ht="15.75" outlineLevel="2">
      <c r="A122" s="108" t="s">
        <v>65</v>
      </c>
      <c r="B122" s="108" t="s">
        <v>232</v>
      </c>
      <c r="C122" s="108" t="s">
        <v>235</v>
      </c>
      <c r="D122" s="1">
        <v>1</v>
      </c>
      <c r="E122" s="5">
        <v>1750</v>
      </c>
      <c r="F122" s="5">
        <f t="shared" si="22"/>
        <v>1750</v>
      </c>
      <c r="G122" s="5">
        <v>1</v>
      </c>
      <c r="H122" s="21">
        <f t="shared" si="23"/>
        <v>1750</v>
      </c>
      <c r="I122" s="31"/>
      <c r="J122" s="31"/>
      <c r="K122" s="33">
        <f>H122</f>
        <v>1750</v>
      </c>
      <c r="L122" s="2">
        <f t="shared" si="24"/>
        <v>1750</v>
      </c>
      <c r="M122" s="21"/>
      <c r="N122" s="21"/>
      <c r="O122" s="21"/>
      <c r="P122" s="21"/>
    </row>
    <row r="123" spans="1:16" ht="15.75" outlineLevel="2">
      <c r="A123" s="108" t="s">
        <v>65</v>
      </c>
      <c r="B123" s="108" t="s">
        <v>232</v>
      </c>
      <c r="C123" s="108" t="s">
        <v>236</v>
      </c>
      <c r="D123" s="1">
        <v>1</v>
      </c>
      <c r="E123" s="5">
        <v>7950</v>
      </c>
      <c r="F123" s="5">
        <f t="shared" si="22"/>
        <v>7950</v>
      </c>
      <c r="G123" s="5">
        <v>0</v>
      </c>
      <c r="H123" s="21">
        <f t="shared" si="23"/>
        <v>0</v>
      </c>
      <c r="I123" s="31"/>
      <c r="J123" s="31"/>
      <c r="L123" s="2">
        <f t="shared" si="24"/>
        <v>0</v>
      </c>
      <c r="M123" s="21"/>
      <c r="N123" s="21"/>
      <c r="O123" s="21"/>
      <c r="P123" s="21"/>
    </row>
    <row r="124" spans="1:16" ht="15.75" outlineLevel="2">
      <c r="A124" s="108" t="s">
        <v>65</v>
      </c>
      <c r="B124" s="108" t="s">
        <v>232</v>
      </c>
      <c r="C124" s="108" t="s">
        <v>237</v>
      </c>
      <c r="D124" s="1">
        <v>1</v>
      </c>
      <c r="E124" s="5">
        <v>4218.35</v>
      </c>
      <c r="F124" s="5">
        <f t="shared" si="22"/>
        <v>4218.35</v>
      </c>
      <c r="G124" s="5">
        <v>0</v>
      </c>
      <c r="H124" s="21">
        <f t="shared" si="23"/>
        <v>0</v>
      </c>
      <c r="I124" s="31"/>
      <c r="J124" s="31"/>
      <c r="L124" s="2">
        <f t="shared" si="24"/>
        <v>0</v>
      </c>
      <c r="M124" s="21"/>
      <c r="N124" s="21"/>
      <c r="O124" s="21"/>
      <c r="P124" s="21"/>
    </row>
    <row r="125" spans="1:16" ht="15.75" outlineLevel="2">
      <c r="A125" s="108" t="s">
        <v>65</v>
      </c>
      <c r="B125" s="108" t="s">
        <v>232</v>
      </c>
      <c r="C125" s="108" t="s">
        <v>238</v>
      </c>
      <c r="D125" s="1">
        <v>1</v>
      </c>
      <c r="E125" s="5">
        <v>6000</v>
      </c>
      <c r="F125" s="5">
        <f t="shared" si="22"/>
        <v>6000</v>
      </c>
      <c r="G125" s="5">
        <v>0</v>
      </c>
      <c r="H125" s="21">
        <f t="shared" si="23"/>
        <v>0</v>
      </c>
      <c r="I125" s="31"/>
      <c r="J125" s="31"/>
      <c r="L125" s="2">
        <f t="shared" si="24"/>
        <v>0</v>
      </c>
      <c r="M125" s="21"/>
      <c r="N125" s="21"/>
      <c r="O125" s="21"/>
      <c r="P125" s="21"/>
    </row>
    <row r="126" spans="1:16" ht="15.75" outlineLevel="2">
      <c r="A126" s="1"/>
      <c r="B126" s="1"/>
      <c r="C126" s="1"/>
      <c r="D126" s="1"/>
      <c r="G126" s="14"/>
      <c r="H126" s="14"/>
      <c r="I126" s="31"/>
      <c r="J126" s="31"/>
      <c r="M126" s="24">
        <v>10300</v>
      </c>
      <c r="N126" s="24">
        <v>250</v>
      </c>
      <c r="O126" s="24">
        <v>0</v>
      </c>
      <c r="P126" s="24">
        <v>0</v>
      </c>
    </row>
    <row r="127" spans="1:16" s="122" customFormat="1" ht="15.75" outlineLevel="1">
      <c r="A127" s="113" t="s">
        <v>66</v>
      </c>
      <c r="B127" s="114"/>
      <c r="C127" s="125"/>
      <c r="D127" s="114"/>
      <c r="E127" s="116"/>
      <c r="F127" s="117">
        <f>SUBTOTAL(9,F120:F125)</f>
        <v>24838.35</v>
      </c>
      <c r="G127" s="117"/>
      <c r="H127" s="117">
        <f>SUBTOTAL(9,H120:H125)</f>
        <v>3210</v>
      </c>
      <c r="I127" s="117">
        <f>SUBTOTAL(9,I120:I125)</f>
        <v>1055.38</v>
      </c>
      <c r="J127" s="117">
        <f>SUBTOTAL(9,J120:J125)</f>
        <v>0</v>
      </c>
      <c r="K127" s="117">
        <f>SUBTOTAL(9,K120:K125)</f>
        <v>2154.62</v>
      </c>
      <c r="L127" s="117">
        <f>SUBTOTAL(9,L120:L125)</f>
        <v>3210</v>
      </c>
      <c r="M127" s="10">
        <f>SUBTOTAL(9,M120:M126)</f>
        <v>10300</v>
      </c>
      <c r="N127" s="10">
        <f>SUBTOTAL(9,N120:N126)</f>
        <v>250</v>
      </c>
      <c r="O127" s="10">
        <f>SUBTOTAL(9,O120:O126)</f>
        <v>0</v>
      </c>
      <c r="P127" s="10">
        <f>SUBTOTAL(9,P120:P126)</f>
        <v>0</v>
      </c>
    </row>
    <row r="128" spans="1:16" ht="15.75" outlineLevel="2">
      <c r="A128" s="1" t="s">
        <v>67</v>
      </c>
      <c r="B128" s="1" t="s">
        <v>276</v>
      </c>
      <c r="C128" s="1" t="s">
        <v>277</v>
      </c>
      <c r="D128" s="1">
        <v>1</v>
      </c>
      <c r="E128" s="5">
        <v>1500</v>
      </c>
      <c r="F128" s="5">
        <f>D128*E128</f>
        <v>1500</v>
      </c>
      <c r="G128" s="33">
        <v>0</v>
      </c>
      <c r="H128" s="21">
        <f>G128*F128</f>
        <v>0</v>
      </c>
      <c r="I128" s="31"/>
      <c r="J128" s="31"/>
      <c r="L128" s="2">
        <f>SUM(I128:K128)</f>
        <v>0</v>
      </c>
      <c r="M128" s="21"/>
      <c r="N128" s="21"/>
      <c r="O128" s="21"/>
      <c r="P128" s="21"/>
    </row>
    <row r="129" spans="1:16" ht="15.75" outlineLevel="2">
      <c r="A129" s="22"/>
      <c r="B129" s="22"/>
      <c r="C129" s="22"/>
      <c r="F129" s="5">
        <f>D129*E129</f>
        <v>0</v>
      </c>
      <c r="H129" s="21"/>
      <c r="I129" s="31"/>
      <c r="J129" s="31"/>
      <c r="M129" s="24">
        <v>4950</v>
      </c>
      <c r="N129" s="24">
        <v>3000</v>
      </c>
      <c r="O129" s="24">
        <v>0</v>
      </c>
      <c r="P129" s="24">
        <v>0</v>
      </c>
    </row>
    <row r="130" spans="1:16" s="122" customFormat="1" ht="15.75" outlineLevel="1">
      <c r="A130" s="113" t="s">
        <v>68</v>
      </c>
      <c r="B130" s="114"/>
      <c r="C130" s="125"/>
      <c r="D130" s="114"/>
      <c r="E130" s="116"/>
      <c r="F130" s="117">
        <f>SUBTOTAL(9,F128:F129)</f>
        <v>1500</v>
      </c>
      <c r="G130" s="117"/>
      <c r="H130" s="117">
        <f>SUBTOTAL(9,H128:H128)</f>
        <v>0</v>
      </c>
      <c r="I130" s="117">
        <f>SUBTOTAL(9,I128:I128)</f>
        <v>0</v>
      </c>
      <c r="J130" s="117">
        <f>SUBTOTAL(9,J128:J128)</f>
        <v>0</v>
      </c>
      <c r="K130" s="117">
        <f>SUBTOTAL(9,K128:K128)</f>
        <v>0</v>
      </c>
      <c r="L130" s="117">
        <f>SUBTOTAL(9,L128:L128)</f>
        <v>0</v>
      </c>
      <c r="M130" s="10">
        <f>SUBTOTAL(9,M128:M129)</f>
        <v>4950</v>
      </c>
      <c r="N130" s="10">
        <f>SUBTOTAL(9,N128:N129)</f>
        <v>3000</v>
      </c>
      <c r="O130" s="10">
        <f>SUBTOTAL(9,O128:O129)</f>
        <v>0</v>
      </c>
      <c r="P130" s="10">
        <f>SUBTOTAL(9,P128:P129)</f>
        <v>0</v>
      </c>
    </row>
    <row r="131" spans="1:16" ht="15.75" outlineLevel="2">
      <c r="A131" s="3" t="s">
        <v>205</v>
      </c>
      <c r="C131" s="22"/>
      <c r="F131" s="5">
        <f>E131*D131</f>
        <v>0</v>
      </c>
      <c r="L131" s="5">
        <f>SUM(I131:K131)</f>
        <v>0</v>
      </c>
      <c r="M131" s="10">
        <v>26166</v>
      </c>
      <c r="N131" s="10">
        <v>0</v>
      </c>
      <c r="O131" s="10">
        <v>15700</v>
      </c>
      <c r="P131" s="10">
        <v>7200</v>
      </c>
    </row>
    <row r="132" spans="1:16" s="122" customFormat="1" ht="15.75" outlineLevel="1">
      <c r="A132" s="123" t="s">
        <v>34</v>
      </c>
      <c r="B132" s="114"/>
      <c r="C132" s="115"/>
      <c r="D132" s="114"/>
      <c r="E132" s="116"/>
      <c r="F132" s="117">
        <f>SUBTOTAL(9,F131:F131)</f>
        <v>0</v>
      </c>
      <c r="G132" s="117"/>
      <c r="H132" s="118">
        <f aca="true" t="shared" si="25" ref="H132:P132">SUBTOTAL(9,H131:H131)</f>
        <v>0</v>
      </c>
      <c r="I132" s="119">
        <f t="shared" si="25"/>
        <v>0</v>
      </c>
      <c r="J132" s="119">
        <f t="shared" si="25"/>
        <v>0</v>
      </c>
      <c r="K132" s="120">
        <f t="shared" si="25"/>
        <v>0</v>
      </c>
      <c r="L132" s="124">
        <f t="shared" si="25"/>
        <v>0</v>
      </c>
      <c r="M132" s="10">
        <f t="shared" si="25"/>
        <v>26166</v>
      </c>
      <c r="N132" s="10">
        <f t="shared" si="25"/>
        <v>0</v>
      </c>
      <c r="O132" s="10">
        <f t="shared" si="25"/>
        <v>15700</v>
      </c>
      <c r="P132" s="10">
        <f t="shared" si="25"/>
        <v>7200</v>
      </c>
    </row>
    <row r="133" spans="1:16" ht="15.75" outlineLevel="2">
      <c r="A133" s="3" t="s">
        <v>205</v>
      </c>
      <c r="F133" s="5">
        <f>E133*D133</f>
        <v>0</v>
      </c>
      <c r="L133" s="5">
        <f>SUM(I133:K133)</f>
        <v>0</v>
      </c>
      <c r="M133" s="10">
        <v>0</v>
      </c>
      <c r="N133" s="10">
        <v>0</v>
      </c>
      <c r="O133" s="10">
        <v>0</v>
      </c>
      <c r="P133" s="10">
        <v>0</v>
      </c>
    </row>
    <row r="134" spans="1:16" s="122" customFormat="1" ht="15.75" outlineLevel="1">
      <c r="A134" s="123" t="s">
        <v>35</v>
      </c>
      <c r="B134" s="114"/>
      <c r="C134" s="115"/>
      <c r="D134" s="114"/>
      <c r="E134" s="116"/>
      <c r="F134" s="117">
        <f aca="true" t="shared" si="26" ref="F134:L134">SUBTOTAL(9,F133:F133)</f>
        <v>0</v>
      </c>
      <c r="G134" s="117"/>
      <c r="H134" s="118">
        <f t="shared" si="26"/>
        <v>0</v>
      </c>
      <c r="I134" s="119">
        <f t="shared" si="26"/>
        <v>0</v>
      </c>
      <c r="J134" s="119">
        <f t="shared" si="26"/>
        <v>0</v>
      </c>
      <c r="K134" s="120">
        <f t="shared" si="26"/>
        <v>0</v>
      </c>
      <c r="L134" s="124">
        <f t="shared" si="26"/>
        <v>0</v>
      </c>
      <c r="M134" s="10">
        <f>SUBTOTAL(9,M133:M133)</f>
        <v>0</v>
      </c>
      <c r="N134" s="10">
        <f>SUBTOTAL(9,N133:N133)</f>
        <v>0</v>
      </c>
      <c r="O134" s="10">
        <f>SUBTOTAL(9,O133:O133)</f>
        <v>0</v>
      </c>
      <c r="P134" s="10">
        <f>SUBTOTAL(9,P133:P133)</f>
        <v>0</v>
      </c>
    </row>
    <row r="135" spans="1:12" ht="15.75" outlineLevel="2">
      <c r="A135" s="27" t="s">
        <v>36</v>
      </c>
      <c r="B135" s="27" t="s">
        <v>170</v>
      </c>
      <c r="C135" s="27" t="s">
        <v>171</v>
      </c>
      <c r="D135" s="3">
        <v>1</v>
      </c>
      <c r="E135" s="5">
        <v>73474</v>
      </c>
      <c r="F135" s="5">
        <f aca="true" t="shared" si="27" ref="F135:F149">E135*D135</f>
        <v>73474</v>
      </c>
      <c r="G135" s="5">
        <v>0</v>
      </c>
      <c r="H135" s="21">
        <f>G135*E135</f>
        <v>0</v>
      </c>
      <c r="L135" s="5">
        <f aca="true" t="shared" si="28" ref="L135:L149">SUM(I135:K135)</f>
        <v>0</v>
      </c>
    </row>
    <row r="136" spans="1:12" ht="15.75" outlineLevel="2">
      <c r="A136" s="27" t="s">
        <v>36</v>
      </c>
      <c r="B136" s="27" t="s">
        <v>170</v>
      </c>
      <c r="C136" s="27" t="s">
        <v>172</v>
      </c>
      <c r="D136" s="3">
        <v>3</v>
      </c>
      <c r="E136" s="5">
        <v>1041</v>
      </c>
      <c r="F136" s="5">
        <f t="shared" si="27"/>
        <v>3123</v>
      </c>
      <c r="G136" s="5">
        <v>2</v>
      </c>
      <c r="H136" s="21">
        <f aca="true" t="shared" si="29" ref="H136:H149">G136*E136</f>
        <v>2082</v>
      </c>
      <c r="J136" s="33">
        <f aca="true" t="shared" si="30" ref="J136:J144">H136</f>
        <v>2082</v>
      </c>
      <c r="L136" s="5">
        <f t="shared" si="28"/>
        <v>2082</v>
      </c>
    </row>
    <row r="137" spans="1:12" ht="15.75" outlineLevel="2">
      <c r="A137" s="27" t="s">
        <v>36</v>
      </c>
      <c r="B137" s="27" t="s">
        <v>170</v>
      </c>
      <c r="C137" s="27" t="s">
        <v>173</v>
      </c>
      <c r="D137" s="3">
        <v>3</v>
      </c>
      <c r="E137" s="5">
        <v>637.14</v>
      </c>
      <c r="F137" s="5">
        <f t="shared" si="27"/>
        <v>1911.42</v>
      </c>
      <c r="G137" s="5">
        <v>2</v>
      </c>
      <c r="H137" s="21">
        <f t="shared" si="29"/>
        <v>1274.28</v>
      </c>
      <c r="J137" s="33">
        <f t="shared" si="30"/>
        <v>1274.28</v>
      </c>
      <c r="L137" s="5">
        <f t="shared" si="28"/>
        <v>1274.28</v>
      </c>
    </row>
    <row r="138" spans="1:12" ht="15.75" outlineLevel="2">
      <c r="A138" s="27" t="s">
        <v>36</v>
      </c>
      <c r="B138" s="27" t="s">
        <v>170</v>
      </c>
      <c r="C138" s="27" t="s">
        <v>174</v>
      </c>
      <c r="D138" s="3">
        <v>3</v>
      </c>
      <c r="E138" s="5">
        <v>1120.5</v>
      </c>
      <c r="F138" s="5">
        <f t="shared" si="27"/>
        <v>3361.5</v>
      </c>
      <c r="G138" s="5">
        <v>2</v>
      </c>
      <c r="H138" s="21">
        <f t="shared" si="29"/>
        <v>2241</v>
      </c>
      <c r="J138" s="33">
        <f t="shared" si="30"/>
        <v>2241</v>
      </c>
      <c r="L138" s="5">
        <f t="shared" si="28"/>
        <v>2241</v>
      </c>
    </row>
    <row r="139" spans="1:12" ht="15.75" outlineLevel="2">
      <c r="A139" s="27" t="s">
        <v>36</v>
      </c>
      <c r="B139" s="27" t="s">
        <v>170</v>
      </c>
      <c r="C139" s="27" t="s">
        <v>175</v>
      </c>
      <c r="D139" s="3">
        <v>3</v>
      </c>
      <c r="E139" s="5">
        <v>926</v>
      </c>
      <c r="F139" s="5">
        <f t="shared" si="27"/>
        <v>2778</v>
      </c>
      <c r="G139" s="5">
        <v>2</v>
      </c>
      <c r="H139" s="21">
        <f t="shared" si="29"/>
        <v>1852</v>
      </c>
      <c r="J139" s="33">
        <f t="shared" si="30"/>
        <v>1852</v>
      </c>
      <c r="L139" s="5">
        <f t="shared" si="28"/>
        <v>1852</v>
      </c>
    </row>
    <row r="140" spans="1:12" ht="15.75" outlineLevel="2">
      <c r="A140" s="27" t="s">
        <v>36</v>
      </c>
      <c r="B140" s="27" t="s">
        <v>170</v>
      </c>
      <c r="C140" s="27" t="s">
        <v>176</v>
      </c>
      <c r="D140" s="3">
        <v>4</v>
      </c>
      <c r="E140" s="5">
        <v>585</v>
      </c>
      <c r="F140" s="5">
        <f t="shared" si="27"/>
        <v>2340</v>
      </c>
      <c r="G140" s="5">
        <v>2</v>
      </c>
      <c r="H140" s="21">
        <f t="shared" si="29"/>
        <v>1170</v>
      </c>
      <c r="J140" s="33">
        <f t="shared" si="30"/>
        <v>1170</v>
      </c>
      <c r="L140" s="5">
        <f t="shared" si="28"/>
        <v>1170</v>
      </c>
    </row>
    <row r="141" spans="1:12" ht="15.75" outlineLevel="2">
      <c r="A141" s="27" t="s">
        <v>36</v>
      </c>
      <c r="B141" s="27" t="s">
        <v>170</v>
      </c>
      <c r="C141" s="27" t="s">
        <v>177</v>
      </c>
      <c r="D141" s="3">
        <v>1</v>
      </c>
      <c r="E141" s="5">
        <v>820</v>
      </c>
      <c r="F141" s="5">
        <f t="shared" si="27"/>
        <v>820</v>
      </c>
      <c r="G141" s="5">
        <v>1</v>
      </c>
      <c r="H141" s="21">
        <f t="shared" si="29"/>
        <v>820</v>
      </c>
      <c r="J141" s="33">
        <f t="shared" si="30"/>
        <v>820</v>
      </c>
      <c r="L141" s="5">
        <f t="shared" si="28"/>
        <v>820</v>
      </c>
    </row>
    <row r="142" spans="1:12" ht="15.75" outlineLevel="2">
      <c r="A142" s="27" t="s">
        <v>36</v>
      </c>
      <c r="B142" s="27" t="s">
        <v>170</v>
      </c>
      <c r="C142" s="27" t="s">
        <v>178</v>
      </c>
      <c r="D142" s="3">
        <v>2</v>
      </c>
      <c r="E142" s="5">
        <v>699.99</v>
      </c>
      <c r="F142" s="5">
        <f t="shared" si="27"/>
        <v>1399.98</v>
      </c>
      <c r="G142" s="5">
        <v>2</v>
      </c>
      <c r="H142" s="21">
        <f t="shared" si="29"/>
        <v>1399.98</v>
      </c>
      <c r="J142" s="33">
        <f t="shared" si="30"/>
        <v>1399.98</v>
      </c>
      <c r="L142" s="5">
        <f t="shared" si="28"/>
        <v>1399.98</v>
      </c>
    </row>
    <row r="143" spans="1:12" ht="15.75" outlineLevel="2">
      <c r="A143" s="27" t="s">
        <v>36</v>
      </c>
      <c r="B143" s="27" t="s">
        <v>170</v>
      </c>
      <c r="C143" s="27" t="s">
        <v>179</v>
      </c>
      <c r="D143" s="3">
        <v>2</v>
      </c>
      <c r="E143" s="5">
        <v>2750.34</v>
      </c>
      <c r="F143" s="5">
        <f t="shared" si="27"/>
        <v>5500.68</v>
      </c>
      <c r="G143" s="5">
        <v>2</v>
      </c>
      <c r="H143" s="21">
        <f t="shared" si="29"/>
        <v>5500.68</v>
      </c>
      <c r="J143" s="33">
        <f t="shared" si="30"/>
        <v>5500.68</v>
      </c>
      <c r="L143" s="5">
        <f t="shared" si="28"/>
        <v>5500.68</v>
      </c>
    </row>
    <row r="144" spans="1:12" ht="15.75" outlineLevel="2">
      <c r="A144" s="27" t="s">
        <v>36</v>
      </c>
      <c r="B144" s="27" t="s">
        <v>170</v>
      </c>
      <c r="C144" s="27" t="s">
        <v>180</v>
      </c>
      <c r="D144" s="3">
        <v>2</v>
      </c>
      <c r="E144" s="5">
        <v>5099.84</v>
      </c>
      <c r="F144" s="5">
        <f t="shared" si="27"/>
        <v>10199.68</v>
      </c>
      <c r="G144" s="5">
        <v>2</v>
      </c>
      <c r="H144" s="21">
        <f t="shared" si="29"/>
        <v>10199.68</v>
      </c>
      <c r="J144" s="33">
        <f t="shared" si="30"/>
        <v>10199.68</v>
      </c>
      <c r="L144" s="5">
        <f t="shared" si="28"/>
        <v>10199.68</v>
      </c>
    </row>
    <row r="145" spans="1:12" ht="15.75" outlineLevel="2">
      <c r="A145" s="27" t="s">
        <v>36</v>
      </c>
      <c r="B145" s="27" t="s">
        <v>170</v>
      </c>
      <c r="C145" s="27" t="s">
        <v>181</v>
      </c>
      <c r="D145" s="3">
        <v>1</v>
      </c>
      <c r="E145" s="5">
        <v>2457.5</v>
      </c>
      <c r="F145" s="5">
        <f t="shared" si="27"/>
        <v>2457.5</v>
      </c>
      <c r="G145" s="5">
        <v>1</v>
      </c>
      <c r="H145" s="21">
        <f t="shared" si="29"/>
        <v>2457.5</v>
      </c>
      <c r="I145" s="33">
        <f>H145</f>
        <v>2457.5</v>
      </c>
      <c r="L145" s="5">
        <f t="shared" si="28"/>
        <v>2457.5</v>
      </c>
    </row>
    <row r="146" spans="1:12" ht="15.75" outlineLevel="2">
      <c r="A146" s="27" t="s">
        <v>36</v>
      </c>
      <c r="B146" s="27" t="s">
        <v>170</v>
      </c>
      <c r="C146" s="27" t="s">
        <v>182</v>
      </c>
      <c r="D146" s="3">
        <v>3</v>
      </c>
      <c r="E146" s="5">
        <v>3805.88</v>
      </c>
      <c r="F146" s="5">
        <f t="shared" si="27"/>
        <v>11417.64</v>
      </c>
      <c r="H146" s="21">
        <f t="shared" si="29"/>
        <v>0</v>
      </c>
      <c r="L146" s="5">
        <f t="shared" si="28"/>
        <v>0</v>
      </c>
    </row>
    <row r="147" spans="1:12" ht="15.75" outlineLevel="2">
      <c r="A147" s="27" t="s">
        <v>36</v>
      </c>
      <c r="B147" s="27" t="s">
        <v>170</v>
      </c>
      <c r="C147" s="27" t="s">
        <v>183</v>
      </c>
      <c r="D147" s="3">
        <v>1</v>
      </c>
      <c r="E147" s="5">
        <v>2973</v>
      </c>
      <c r="F147" s="5">
        <f t="shared" si="27"/>
        <v>2973</v>
      </c>
      <c r="H147" s="21">
        <f t="shared" si="29"/>
        <v>0</v>
      </c>
      <c r="L147" s="5">
        <f t="shared" si="28"/>
        <v>0</v>
      </c>
    </row>
    <row r="148" spans="1:12" ht="15.75" outlineLevel="2">
      <c r="A148" s="27" t="s">
        <v>36</v>
      </c>
      <c r="B148" s="27" t="s">
        <v>170</v>
      </c>
      <c r="C148" s="27" t="s">
        <v>184</v>
      </c>
      <c r="D148" s="3">
        <v>6</v>
      </c>
      <c r="E148" s="5">
        <v>32</v>
      </c>
      <c r="F148" s="5">
        <f t="shared" si="27"/>
        <v>192</v>
      </c>
      <c r="H148" s="21">
        <f t="shared" si="29"/>
        <v>0</v>
      </c>
      <c r="L148" s="5">
        <f t="shared" si="28"/>
        <v>0</v>
      </c>
    </row>
    <row r="149" spans="1:12" ht="15.75" outlineLevel="2">
      <c r="A149" s="27" t="s">
        <v>36</v>
      </c>
      <c r="B149" s="27" t="s">
        <v>170</v>
      </c>
      <c r="C149" s="27" t="s">
        <v>185</v>
      </c>
      <c r="D149" s="3">
        <v>4</v>
      </c>
      <c r="E149" s="5">
        <v>125</v>
      </c>
      <c r="F149" s="5">
        <f t="shared" si="27"/>
        <v>500</v>
      </c>
      <c r="H149" s="21">
        <f t="shared" si="29"/>
        <v>0</v>
      </c>
      <c r="L149" s="5">
        <f t="shared" si="28"/>
        <v>0</v>
      </c>
    </row>
    <row r="150" spans="12:16" ht="15.75" outlineLevel="2">
      <c r="L150" s="5"/>
      <c r="M150" s="10">
        <v>103151.56</v>
      </c>
      <c r="N150" s="10">
        <v>4782.72</v>
      </c>
      <c r="O150" s="10">
        <v>23947.75</v>
      </c>
      <c r="P150" s="10">
        <v>0</v>
      </c>
    </row>
    <row r="151" spans="1:16" s="122" customFormat="1" ht="15.75" outlineLevel="1">
      <c r="A151" s="127" t="s">
        <v>37</v>
      </c>
      <c r="B151" s="114"/>
      <c r="C151" s="130"/>
      <c r="D151" s="114"/>
      <c r="E151" s="116"/>
      <c r="F151" s="117">
        <f>SUBTOTAL(9,F135:F149)</f>
        <v>122448.39999999998</v>
      </c>
      <c r="G151" s="117"/>
      <c r="H151" s="117">
        <f>SUBTOTAL(9,H135:H149)</f>
        <v>28997.12</v>
      </c>
      <c r="I151" s="117">
        <f>SUBTOTAL(9,I135:I149)</f>
        <v>2457.5</v>
      </c>
      <c r="J151" s="117">
        <f>SUBTOTAL(9,J135:J149)</f>
        <v>26539.62</v>
      </c>
      <c r="K151" s="120">
        <f>SUBTOTAL(9,K135:K149)</f>
        <v>0</v>
      </c>
      <c r="L151" s="117">
        <f>SUBTOTAL(9,L135:L149)</f>
        <v>28997.12</v>
      </c>
      <c r="M151" s="10">
        <f>SUBTOTAL(9,M135:M150)</f>
        <v>103151.56</v>
      </c>
      <c r="N151" s="10">
        <f>SUBTOTAL(9,N135:N150)</f>
        <v>4782.72</v>
      </c>
      <c r="O151" s="10">
        <f>SUBTOTAL(9,O135:O150)</f>
        <v>23947.75</v>
      </c>
      <c r="P151" s="10">
        <f>SUBTOTAL(9,P135:P150)</f>
        <v>0</v>
      </c>
    </row>
    <row r="152" spans="1:12" ht="15.75" outlineLevel="2">
      <c r="A152" s="27" t="s">
        <v>21</v>
      </c>
      <c r="B152" s="27" t="s">
        <v>163</v>
      </c>
      <c r="C152" s="27" t="s">
        <v>164</v>
      </c>
      <c r="D152" s="3">
        <v>1</v>
      </c>
      <c r="E152" s="5">
        <v>1999</v>
      </c>
      <c r="F152" s="5">
        <f aca="true" t="shared" si="31" ref="F152:F157">E152*D152</f>
        <v>1999</v>
      </c>
      <c r="G152" s="5">
        <v>0</v>
      </c>
      <c r="H152" s="21">
        <f>G152*F152</f>
        <v>0</v>
      </c>
      <c r="L152" s="5">
        <f aca="true" t="shared" si="32" ref="L152:L157">SUM(I152:K152)</f>
        <v>0</v>
      </c>
    </row>
    <row r="153" spans="1:12" ht="15.75" outlineLevel="2">
      <c r="A153" s="27" t="s">
        <v>21</v>
      </c>
      <c r="B153" s="27" t="s">
        <v>163</v>
      </c>
      <c r="C153" s="27" t="s">
        <v>165</v>
      </c>
      <c r="D153" s="3">
        <v>1</v>
      </c>
      <c r="E153" s="5">
        <v>1700</v>
      </c>
      <c r="F153" s="5">
        <f t="shared" si="31"/>
        <v>1700</v>
      </c>
      <c r="G153" s="5">
        <v>1</v>
      </c>
      <c r="H153" s="21">
        <v>1200</v>
      </c>
      <c r="J153" s="33">
        <f>H153</f>
        <v>1200</v>
      </c>
      <c r="L153" s="5">
        <f t="shared" si="32"/>
        <v>1200</v>
      </c>
    </row>
    <row r="154" spans="1:12" ht="15.75" outlineLevel="2">
      <c r="A154" s="27" t="s">
        <v>21</v>
      </c>
      <c r="B154" s="27" t="s">
        <v>163</v>
      </c>
      <c r="C154" s="27" t="s">
        <v>166</v>
      </c>
      <c r="D154" s="3">
        <v>1</v>
      </c>
      <c r="E154" s="5">
        <v>1500</v>
      </c>
      <c r="F154" s="5">
        <f t="shared" si="31"/>
        <v>1500</v>
      </c>
      <c r="G154" s="5">
        <v>0</v>
      </c>
      <c r="H154" s="21">
        <f>G154*F154</f>
        <v>0</v>
      </c>
      <c r="L154" s="5">
        <f t="shared" si="32"/>
        <v>0</v>
      </c>
    </row>
    <row r="155" spans="1:12" ht="15.75" outlineLevel="2">
      <c r="A155" s="27" t="s">
        <v>21</v>
      </c>
      <c r="B155" s="27" t="s">
        <v>163</v>
      </c>
      <c r="C155" s="27" t="s">
        <v>167</v>
      </c>
      <c r="D155" s="3">
        <v>1</v>
      </c>
      <c r="E155" s="5">
        <v>999</v>
      </c>
      <c r="F155" s="5">
        <f t="shared" si="31"/>
        <v>999</v>
      </c>
      <c r="G155" s="5">
        <v>0</v>
      </c>
      <c r="H155" s="21">
        <f>G155*F155</f>
        <v>0</v>
      </c>
      <c r="L155" s="5">
        <f t="shared" si="32"/>
        <v>0</v>
      </c>
    </row>
    <row r="156" spans="1:12" ht="15.75" outlineLevel="2">
      <c r="A156" s="27" t="s">
        <v>21</v>
      </c>
      <c r="B156" s="27" t="s">
        <v>163</v>
      </c>
      <c r="C156" s="27" t="s">
        <v>168</v>
      </c>
      <c r="D156" s="3">
        <v>2</v>
      </c>
      <c r="E156" s="5">
        <v>525</v>
      </c>
      <c r="F156" s="5">
        <f t="shared" si="31"/>
        <v>1050</v>
      </c>
      <c r="G156" s="5">
        <v>0</v>
      </c>
      <c r="H156" s="21">
        <f>G156*F156</f>
        <v>0</v>
      </c>
      <c r="L156" s="5">
        <f t="shared" si="32"/>
        <v>0</v>
      </c>
    </row>
    <row r="157" spans="1:12" ht="15.75" outlineLevel="2">
      <c r="A157" s="27" t="s">
        <v>21</v>
      </c>
      <c r="B157" s="27" t="s">
        <v>163</v>
      </c>
      <c r="C157" s="27" t="s">
        <v>169</v>
      </c>
      <c r="D157" s="3">
        <v>8</v>
      </c>
      <c r="E157" s="5">
        <v>169.57</v>
      </c>
      <c r="F157" s="5">
        <f t="shared" si="31"/>
        <v>1356.56</v>
      </c>
      <c r="G157" s="5">
        <v>6</v>
      </c>
      <c r="H157" s="21">
        <f>G157*E157</f>
        <v>1017.42</v>
      </c>
      <c r="I157" s="33">
        <f>H157</f>
        <v>1017.42</v>
      </c>
      <c r="L157" s="5">
        <f t="shared" si="32"/>
        <v>1017.42</v>
      </c>
    </row>
    <row r="158" spans="2:16" ht="15.75" outlineLevel="2">
      <c r="B158" s="25"/>
      <c r="C158" s="22"/>
      <c r="L158" s="5"/>
      <c r="M158" s="10">
        <v>8261</v>
      </c>
      <c r="N158" s="10">
        <v>0</v>
      </c>
      <c r="O158" s="10">
        <v>2984.98</v>
      </c>
      <c r="P158" s="10">
        <v>1701.48</v>
      </c>
    </row>
    <row r="159" spans="1:16" s="122" customFormat="1" ht="15.75" outlineLevel="1">
      <c r="A159" s="127" t="s">
        <v>38</v>
      </c>
      <c r="B159" s="114"/>
      <c r="C159" s="130"/>
      <c r="D159" s="114"/>
      <c r="E159" s="116"/>
      <c r="F159" s="117">
        <f>SUBTOTAL(9,F152:F157)</f>
        <v>8604.56</v>
      </c>
      <c r="G159" s="117"/>
      <c r="H159" s="117">
        <f>SUBTOTAL(9,H152:H157)</f>
        <v>2217.42</v>
      </c>
      <c r="I159" s="117">
        <f>SUBTOTAL(9,I152:I157)</f>
        <v>1017.42</v>
      </c>
      <c r="J159" s="117">
        <f>SUBTOTAL(9,J152:J157)</f>
        <v>1200</v>
      </c>
      <c r="K159" s="117">
        <f>SUBTOTAL(9,K152:K157)</f>
        <v>0</v>
      </c>
      <c r="L159" s="117">
        <f>SUBTOTAL(9,L152:L157)</f>
        <v>2217.42</v>
      </c>
      <c r="M159" s="10">
        <f>SUBTOTAL(9,M156:M158)</f>
        <v>8261</v>
      </c>
      <c r="N159" s="10">
        <f>SUBTOTAL(9,N156:N158)</f>
        <v>0</v>
      </c>
      <c r="O159" s="10">
        <f>SUBTOTAL(9,O156:O158)</f>
        <v>2984.98</v>
      </c>
      <c r="P159" s="10">
        <f>SUBTOTAL(9,P156:P158)</f>
        <v>1701.48</v>
      </c>
    </row>
    <row r="160" spans="1:16" ht="15.75" outlineLevel="2">
      <c r="A160" s="3" t="s">
        <v>205</v>
      </c>
      <c r="G160" s="3"/>
      <c r="H160" s="3"/>
      <c r="L160" s="5"/>
      <c r="M160" s="10">
        <v>400</v>
      </c>
      <c r="N160" s="10">
        <v>400</v>
      </c>
      <c r="O160" s="10">
        <v>9109.7</v>
      </c>
      <c r="P160" s="10">
        <v>3250</v>
      </c>
    </row>
    <row r="161" spans="1:16" s="122" customFormat="1" ht="15.75" outlineLevel="1">
      <c r="A161" s="123" t="s">
        <v>39</v>
      </c>
      <c r="B161" s="114"/>
      <c r="C161" s="115"/>
      <c r="D161" s="114"/>
      <c r="E161" s="116"/>
      <c r="F161" s="117">
        <f>SUBTOTAL(9,F160:F160)</f>
        <v>0</v>
      </c>
      <c r="G161" s="117"/>
      <c r="H161" s="118">
        <f aca="true" t="shared" si="33" ref="H161:P161">SUBTOTAL(9,H160:H160)</f>
        <v>0</v>
      </c>
      <c r="I161" s="119">
        <f t="shared" si="33"/>
        <v>0</v>
      </c>
      <c r="J161" s="119">
        <f t="shared" si="33"/>
        <v>0</v>
      </c>
      <c r="K161" s="120">
        <f t="shared" si="33"/>
        <v>0</v>
      </c>
      <c r="L161" s="124">
        <f t="shared" si="33"/>
        <v>0</v>
      </c>
      <c r="M161" s="10">
        <f t="shared" si="33"/>
        <v>400</v>
      </c>
      <c r="N161" s="10">
        <f t="shared" si="33"/>
        <v>400</v>
      </c>
      <c r="O161" s="10">
        <f t="shared" si="33"/>
        <v>9109.7</v>
      </c>
      <c r="P161" s="10">
        <f t="shared" si="33"/>
        <v>3250</v>
      </c>
    </row>
    <row r="162" spans="1:16" ht="15.75" outlineLevel="2">
      <c r="A162" s="3" t="s">
        <v>205</v>
      </c>
      <c r="L162" s="5"/>
      <c r="M162" s="10">
        <v>0</v>
      </c>
      <c r="N162" s="10">
        <v>0</v>
      </c>
      <c r="O162" s="10">
        <v>0</v>
      </c>
      <c r="P162" s="10">
        <v>0</v>
      </c>
    </row>
    <row r="163" spans="1:16" s="122" customFormat="1" ht="15.75" outlineLevel="1">
      <c r="A163" s="123" t="s">
        <v>40</v>
      </c>
      <c r="B163" s="114"/>
      <c r="C163" s="115"/>
      <c r="D163" s="114"/>
      <c r="E163" s="116"/>
      <c r="F163" s="117">
        <f aca="true" t="shared" si="34" ref="F163:L163">SUBTOTAL(9,F162:F162)</f>
        <v>0</v>
      </c>
      <c r="G163" s="117"/>
      <c r="H163" s="118">
        <f t="shared" si="34"/>
        <v>0</v>
      </c>
      <c r="I163" s="119">
        <f t="shared" si="34"/>
        <v>0</v>
      </c>
      <c r="J163" s="119">
        <f t="shared" si="34"/>
        <v>0</v>
      </c>
      <c r="K163" s="120">
        <f t="shared" si="34"/>
        <v>0</v>
      </c>
      <c r="L163" s="124">
        <f t="shared" si="34"/>
        <v>0</v>
      </c>
      <c r="M163" s="10">
        <f>SUBTOTAL(9,M162:M162)</f>
        <v>0</v>
      </c>
      <c r="N163" s="10">
        <f>SUBTOTAL(9,N162:N162)</f>
        <v>0</v>
      </c>
      <c r="O163" s="10">
        <f>SUBTOTAL(9,O162:O162)</f>
        <v>0</v>
      </c>
      <c r="P163" s="10">
        <f>SUBTOTAL(9,P162:P162)</f>
        <v>0</v>
      </c>
    </row>
    <row r="164" spans="1:12" ht="15.75" outlineLevel="2">
      <c r="A164" s="3" t="s">
        <v>254</v>
      </c>
      <c r="B164" s="3" t="s">
        <v>255</v>
      </c>
      <c r="C164" s="3" t="s">
        <v>256</v>
      </c>
      <c r="D164" s="3">
        <v>1</v>
      </c>
      <c r="E164" s="5">
        <v>8995</v>
      </c>
      <c r="F164" s="5">
        <f aca="true" t="shared" si="35" ref="F164:F174">E164*D164</f>
        <v>8995</v>
      </c>
      <c r="G164" s="5">
        <v>1</v>
      </c>
      <c r="H164" s="21">
        <f>G164*E164</f>
        <v>8995</v>
      </c>
      <c r="J164" s="33">
        <f>H164</f>
        <v>8995</v>
      </c>
      <c r="L164" s="5">
        <f aca="true" t="shared" si="36" ref="L164:L174">SUM(I164:K164)</f>
        <v>8995</v>
      </c>
    </row>
    <row r="165" spans="1:12" ht="15.75" outlineLevel="2">
      <c r="A165" s="3" t="s">
        <v>254</v>
      </c>
      <c r="B165" s="3" t="s">
        <v>255</v>
      </c>
      <c r="C165" s="27" t="s">
        <v>257</v>
      </c>
      <c r="D165" s="3">
        <v>2</v>
      </c>
      <c r="E165" s="5">
        <v>3427.85</v>
      </c>
      <c r="F165" s="5">
        <f t="shared" si="35"/>
        <v>6855.7</v>
      </c>
      <c r="G165" s="5">
        <v>1</v>
      </c>
      <c r="H165" s="21">
        <f aca="true" t="shared" si="37" ref="H165:H174">G165*E165</f>
        <v>3427.85</v>
      </c>
      <c r="I165" s="33">
        <f aca="true" t="shared" si="38" ref="I165:I174">H165</f>
        <v>3427.85</v>
      </c>
      <c r="L165" s="5">
        <f t="shared" si="36"/>
        <v>3427.85</v>
      </c>
    </row>
    <row r="166" spans="1:12" ht="15.75" outlineLevel="2">
      <c r="A166" s="3" t="s">
        <v>254</v>
      </c>
      <c r="B166" s="3" t="s">
        <v>255</v>
      </c>
      <c r="C166" s="27" t="s">
        <v>258</v>
      </c>
      <c r="D166" s="3">
        <v>4</v>
      </c>
      <c r="E166" s="5">
        <v>500</v>
      </c>
      <c r="F166" s="5">
        <f>E166*D166</f>
        <v>2000</v>
      </c>
      <c r="G166" s="5">
        <v>2</v>
      </c>
      <c r="H166" s="21">
        <f t="shared" si="37"/>
        <v>1000</v>
      </c>
      <c r="I166" s="33">
        <f t="shared" si="38"/>
        <v>1000</v>
      </c>
      <c r="L166" s="5">
        <f>SUM(I166:K166)</f>
        <v>1000</v>
      </c>
    </row>
    <row r="167" spans="1:12" ht="15.75" outlineLevel="2">
      <c r="A167" s="3" t="s">
        <v>254</v>
      </c>
      <c r="B167" s="3" t="s">
        <v>255</v>
      </c>
      <c r="C167" s="27" t="s">
        <v>259</v>
      </c>
      <c r="D167" s="3">
        <v>2</v>
      </c>
      <c r="E167" s="5">
        <v>595</v>
      </c>
      <c r="F167" s="5">
        <f>E167*D167</f>
        <v>1190</v>
      </c>
      <c r="G167" s="5">
        <v>1</v>
      </c>
      <c r="H167" s="21">
        <f t="shared" si="37"/>
        <v>595</v>
      </c>
      <c r="I167" s="33">
        <f t="shared" si="38"/>
        <v>595</v>
      </c>
      <c r="L167" s="5">
        <f>SUM(I167:K167)</f>
        <v>595</v>
      </c>
    </row>
    <row r="168" spans="1:12" ht="15.75" outlineLevel="2">
      <c r="A168" s="3" t="s">
        <v>254</v>
      </c>
      <c r="B168" s="3" t="s">
        <v>255</v>
      </c>
      <c r="C168" s="27" t="s">
        <v>260</v>
      </c>
      <c r="D168" s="3">
        <v>2</v>
      </c>
      <c r="E168" s="5">
        <v>1316</v>
      </c>
      <c r="F168" s="5">
        <f t="shared" si="35"/>
        <v>2632</v>
      </c>
      <c r="G168" s="5">
        <v>1</v>
      </c>
      <c r="H168" s="21">
        <f t="shared" si="37"/>
        <v>1316</v>
      </c>
      <c r="I168" s="33">
        <f t="shared" si="38"/>
        <v>1316</v>
      </c>
      <c r="L168" s="5">
        <f t="shared" si="36"/>
        <v>1316</v>
      </c>
    </row>
    <row r="169" spans="1:12" ht="15.75" outlineLevel="2">
      <c r="A169" s="3" t="s">
        <v>254</v>
      </c>
      <c r="B169" s="3" t="s">
        <v>255</v>
      </c>
      <c r="C169" s="27" t="s">
        <v>261</v>
      </c>
      <c r="D169" s="3">
        <v>2</v>
      </c>
      <c r="E169" s="5">
        <v>1282</v>
      </c>
      <c r="F169" s="5">
        <f>E169*D169</f>
        <v>2564</v>
      </c>
      <c r="G169" s="5">
        <v>1</v>
      </c>
      <c r="H169" s="21">
        <f t="shared" si="37"/>
        <v>1282</v>
      </c>
      <c r="I169" s="33">
        <f t="shared" si="38"/>
        <v>1282</v>
      </c>
      <c r="L169" s="5">
        <f>SUM(I169:K169)</f>
        <v>1282</v>
      </c>
    </row>
    <row r="170" spans="1:12" ht="15.75" outlineLevel="2">
      <c r="A170" s="3" t="s">
        <v>254</v>
      </c>
      <c r="B170" s="3" t="s">
        <v>255</v>
      </c>
      <c r="C170" s="27" t="s">
        <v>262</v>
      </c>
      <c r="D170" s="3">
        <v>2</v>
      </c>
      <c r="E170" s="5">
        <v>941</v>
      </c>
      <c r="F170" s="5">
        <f>E170*D170</f>
        <v>1882</v>
      </c>
      <c r="G170" s="5">
        <v>1</v>
      </c>
      <c r="H170" s="21">
        <f t="shared" si="37"/>
        <v>941</v>
      </c>
      <c r="I170" s="33">
        <f t="shared" si="38"/>
        <v>941</v>
      </c>
      <c r="L170" s="5">
        <f>SUM(I170:K170)</f>
        <v>941</v>
      </c>
    </row>
    <row r="171" spans="1:12" ht="15.75" outlineLevel="2">
      <c r="A171" s="3" t="s">
        <v>254</v>
      </c>
      <c r="B171" s="3" t="s">
        <v>255</v>
      </c>
      <c r="C171" s="27" t="s">
        <v>263</v>
      </c>
      <c r="D171" s="3">
        <v>4</v>
      </c>
      <c r="E171" s="5">
        <v>1000</v>
      </c>
      <c r="F171" s="5">
        <f t="shared" si="35"/>
        <v>4000</v>
      </c>
      <c r="G171" s="5">
        <v>2</v>
      </c>
      <c r="H171" s="21">
        <f t="shared" si="37"/>
        <v>2000</v>
      </c>
      <c r="I171" s="33">
        <f t="shared" si="38"/>
        <v>2000</v>
      </c>
      <c r="L171" s="5">
        <f t="shared" si="36"/>
        <v>2000</v>
      </c>
    </row>
    <row r="172" spans="1:12" ht="15.75" outlineLevel="2">
      <c r="A172" s="3" t="s">
        <v>254</v>
      </c>
      <c r="B172" s="3" t="s">
        <v>255</v>
      </c>
      <c r="C172" s="27" t="s">
        <v>264</v>
      </c>
      <c r="D172" s="3">
        <v>4</v>
      </c>
      <c r="E172" s="5">
        <v>950</v>
      </c>
      <c r="F172" s="5">
        <f t="shared" si="35"/>
        <v>3800</v>
      </c>
      <c r="G172" s="5">
        <v>2</v>
      </c>
      <c r="H172" s="21">
        <f t="shared" si="37"/>
        <v>1900</v>
      </c>
      <c r="I172" s="33">
        <f t="shared" si="38"/>
        <v>1900</v>
      </c>
      <c r="L172" s="5">
        <f t="shared" si="36"/>
        <v>1900</v>
      </c>
    </row>
    <row r="173" spans="1:12" ht="15.75" outlineLevel="2">
      <c r="A173" s="25" t="s">
        <v>254</v>
      </c>
      <c r="B173" s="25" t="s">
        <v>255</v>
      </c>
      <c r="C173" s="27" t="s">
        <v>265</v>
      </c>
      <c r="D173" s="3">
        <v>1</v>
      </c>
      <c r="E173" s="5">
        <v>120.46</v>
      </c>
      <c r="F173" s="5">
        <f t="shared" si="35"/>
        <v>120.46</v>
      </c>
      <c r="G173" s="5">
        <v>1</v>
      </c>
      <c r="H173" s="21">
        <f t="shared" si="37"/>
        <v>120.46</v>
      </c>
      <c r="I173" s="33">
        <f t="shared" si="38"/>
        <v>120.46</v>
      </c>
      <c r="L173" s="5">
        <f t="shared" si="36"/>
        <v>120.46</v>
      </c>
    </row>
    <row r="174" spans="1:12" ht="15.75" outlineLevel="2">
      <c r="A174" s="27" t="s">
        <v>254</v>
      </c>
      <c r="B174" s="25" t="s">
        <v>255</v>
      </c>
      <c r="C174" s="27" t="s">
        <v>266</v>
      </c>
      <c r="D174" s="3">
        <v>1</v>
      </c>
      <c r="E174" s="5">
        <v>125</v>
      </c>
      <c r="F174" s="5">
        <f t="shared" si="35"/>
        <v>125</v>
      </c>
      <c r="G174" s="5">
        <v>1</v>
      </c>
      <c r="H174" s="21">
        <f t="shared" si="37"/>
        <v>125</v>
      </c>
      <c r="I174" s="33">
        <f t="shared" si="38"/>
        <v>125</v>
      </c>
      <c r="L174" s="5">
        <f t="shared" si="36"/>
        <v>125</v>
      </c>
    </row>
    <row r="175" spans="1:16" ht="15.75" outlineLevel="2">
      <c r="A175" s="27"/>
      <c r="B175" s="27"/>
      <c r="L175" s="5"/>
      <c r="M175" s="10">
        <v>22339.38</v>
      </c>
      <c r="N175" s="10">
        <v>9971.38</v>
      </c>
      <c r="O175" s="10">
        <v>84311</v>
      </c>
      <c r="P175" s="10">
        <v>0</v>
      </c>
    </row>
    <row r="176" spans="1:16" s="122" customFormat="1" ht="15.75" outlineLevel="1">
      <c r="A176" s="113" t="s">
        <v>70</v>
      </c>
      <c r="B176" s="114"/>
      <c r="C176" s="114"/>
      <c r="D176" s="114"/>
      <c r="E176" s="116"/>
      <c r="F176" s="117">
        <f>SUBTOTAL(9,F164:F174)</f>
        <v>34164.159999999996</v>
      </c>
      <c r="G176" s="117"/>
      <c r="H176" s="117">
        <f>SUBTOTAL(9,H164:H174)</f>
        <v>21702.309999999998</v>
      </c>
      <c r="I176" s="117">
        <f>SUBTOTAL(9,I164:I174)</f>
        <v>12707.31</v>
      </c>
      <c r="J176" s="117">
        <f>SUBTOTAL(9,J164:J174)</f>
        <v>8995</v>
      </c>
      <c r="K176" s="117">
        <f>SUBTOTAL(9,K164:K174)</f>
        <v>0</v>
      </c>
      <c r="L176" s="117">
        <f>SUBTOTAL(9,L164:L174)</f>
        <v>21702.309999999998</v>
      </c>
      <c r="M176" s="10">
        <f>SUBTOTAL(9,M164:M175)</f>
        <v>22339.38</v>
      </c>
      <c r="N176" s="10">
        <f>SUBTOTAL(9,N164:N175)</f>
        <v>9971.38</v>
      </c>
      <c r="O176" s="10">
        <f>SUBTOTAL(9,O164:O175)</f>
        <v>84311</v>
      </c>
      <c r="P176" s="10">
        <f>SUBTOTAL(9,P164:P175)</f>
        <v>0</v>
      </c>
    </row>
    <row r="177" spans="1:12" ht="15.75" outlineLevel="2">
      <c r="A177" s="3" t="s">
        <v>41</v>
      </c>
      <c r="B177" s="3" t="s">
        <v>92</v>
      </c>
      <c r="C177" s="3" t="s">
        <v>93</v>
      </c>
      <c r="D177" s="3">
        <v>1</v>
      </c>
      <c r="E177" s="5">
        <v>8159.18</v>
      </c>
      <c r="F177" s="5">
        <f aca="true" t="shared" si="39" ref="F177:F182">E177*D177</f>
        <v>8159.18</v>
      </c>
      <c r="G177" s="33">
        <v>1</v>
      </c>
      <c r="H177" s="21">
        <v>3000</v>
      </c>
      <c r="J177" s="33">
        <f>H177</f>
        <v>3000</v>
      </c>
      <c r="L177" s="5">
        <f aca="true" t="shared" si="40" ref="L177:L182">SUM(I177:K177)</f>
        <v>3000</v>
      </c>
    </row>
    <row r="178" spans="1:12" ht="15.75" outlineLevel="2">
      <c r="A178" s="3" t="s">
        <v>41</v>
      </c>
      <c r="B178" s="3" t="s">
        <v>92</v>
      </c>
      <c r="C178" s="3" t="s">
        <v>94</v>
      </c>
      <c r="D178" s="3">
        <v>1</v>
      </c>
      <c r="E178" s="5">
        <v>9263.34</v>
      </c>
      <c r="F178" s="5">
        <f t="shared" si="39"/>
        <v>9263.34</v>
      </c>
      <c r="G178" s="33">
        <v>0</v>
      </c>
      <c r="H178" s="21">
        <f>G178*E178</f>
        <v>0</v>
      </c>
      <c r="L178" s="5">
        <f t="shared" si="40"/>
        <v>0</v>
      </c>
    </row>
    <row r="179" spans="1:12" ht="15.75" outlineLevel="2">
      <c r="A179" s="3" t="s">
        <v>41</v>
      </c>
      <c r="B179" s="3" t="s">
        <v>92</v>
      </c>
      <c r="C179" s="27" t="s">
        <v>95</v>
      </c>
      <c r="D179" s="3">
        <v>12</v>
      </c>
      <c r="E179" s="5">
        <v>280.09</v>
      </c>
      <c r="F179" s="5">
        <f t="shared" si="39"/>
        <v>3361.08</v>
      </c>
      <c r="G179" s="5">
        <v>2</v>
      </c>
      <c r="H179" s="21">
        <f>G179*E179</f>
        <v>560.18</v>
      </c>
      <c r="I179" s="33">
        <f>H179</f>
        <v>560.18</v>
      </c>
      <c r="L179" s="5">
        <f t="shared" si="40"/>
        <v>560.18</v>
      </c>
    </row>
    <row r="180" spans="1:12" ht="15.75" outlineLevel="2">
      <c r="A180" s="3" t="s">
        <v>41</v>
      </c>
      <c r="B180" s="3" t="s">
        <v>92</v>
      </c>
      <c r="C180" s="27" t="s">
        <v>96</v>
      </c>
      <c r="D180" s="3">
        <v>15</v>
      </c>
      <c r="E180" s="5">
        <v>254.6</v>
      </c>
      <c r="F180" s="5">
        <f t="shared" si="39"/>
        <v>3819</v>
      </c>
      <c r="G180" s="33">
        <v>0</v>
      </c>
      <c r="H180" s="21">
        <f>G180*E180</f>
        <v>0</v>
      </c>
      <c r="L180" s="5">
        <f t="shared" si="40"/>
        <v>0</v>
      </c>
    </row>
    <row r="181" spans="1:13" ht="15.75" outlineLevel="2">
      <c r="A181" s="3" t="s">
        <v>41</v>
      </c>
      <c r="B181" s="3" t="s">
        <v>92</v>
      </c>
      <c r="C181" s="27" t="s">
        <v>97</v>
      </c>
      <c r="D181" s="3">
        <v>1</v>
      </c>
      <c r="E181" s="5">
        <v>3849.17</v>
      </c>
      <c r="F181" s="5">
        <f t="shared" si="39"/>
        <v>3849.17</v>
      </c>
      <c r="G181" s="33">
        <v>0</v>
      </c>
      <c r="H181" s="21">
        <f>G181*E181</f>
        <v>0</v>
      </c>
      <c r="L181" s="5">
        <f t="shared" si="40"/>
        <v>0</v>
      </c>
      <c r="M181" s="33" t="s">
        <v>284</v>
      </c>
    </row>
    <row r="182" spans="1:13" ht="15.75" outlineLevel="2">
      <c r="A182" s="3" t="s">
        <v>41</v>
      </c>
      <c r="B182" s="3" t="s">
        <v>92</v>
      </c>
      <c r="C182" s="27" t="s">
        <v>98</v>
      </c>
      <c r="D182" s="3">
        <v>1</v>
      </c>
      <c r="E182" s="5">
        <v>27702.32</v>
      </c>
      <c r="F182" s="5">
        <f t="shared" si="39"/>
        <v>27702.32</v>
      </c>
      <c r="G182" s="33">
        <v>0</v>
      </c>
      <c r="H182" s="21">
        <f>G182*E182</f>
        <v>0</v>
      </c>
      <c r="L182" s="5">
        <f t="shared" si="40"/>
        <v>0</v>
      </c>
      <c r="M182" s="33" t="s">
        <v>284</v>
      </c>
    </row>
    <row r="183" spans="2:16" ht="15.75" outlineLevel="2">
      <c r="B183" s="22"/>
      <c r="L183" s="5"/>
      <c r="M183" s="10">
        <v>43825.78</v>
      </c>
      <c r="N183" s="10">
        <v>17893.73</v>
      </c>
      <c r="O183" s="10">
        <v>92999.85</v>
      </c>
      <c r="P183" s="10">
        <v>73595.02</v>
      </c>
    </row>
    <row r="184" spans="1:16" s="122" customFormat="1" ht="15.75" outlineLevel="1">
      <c r="A184" s="113" t="s">
        <v>299</v>
      </c>
      <c r="B184" s="114"/>
      <c r="C184" s="114"/>
      <c r="D184" s="114"/>
      <c r="E184" s="114"/>
      <c r="F184" s="117">
        <f>SUBTOTAL(9,F177:F182)</f>
        <v>56154.09</v>
      </c>
      <c r="G184" s="117"/>
      <c r="H184" s="117">
        <f>SUBTOTAL(9,H177:H182)</f>
        <v>3560.18</v>
      </c>
      <c r="I184" s="117">
        <f>SUBTOTAL(9,I177:I182)</f>
        <v>560.18</v>
      </c>
      <c r="J184" s="117">
        <f>SUBTOTAL(9,J177:J182)</f>
        <v>3000</v>
      </c>
      <c r="K184" s="117">
        <f>SUBTOTAL(9,K177:K182)</f>
        <v>0</v>
      </c>
      <c r="L184" s="117">
        <f>SUBTOTAL(9,L177:L182)</f>
        <v>3560.18</v>
      </c>
      <c r="M184" s="10">
        <f>SUBTOTAL(9,M183:M183)</f>
        <v>43825.78</v>
      </c>
      <c r="N184" s="10">
        <f>SUBTOTAL(9,N183:N183)</f>
        <v>17893.73</v>
      </c>
      <c r="O184" s="10">
        <f>SUBTOTAL(9,O183:O183)</f>
        <v>92999.85</v>
      </c>
      <c r="P184" s="10">
        <f>SUBTOTAL(9,P183:P183)</f>
        <v>73595.02</v>
      </c>
    </row>
    <row r="185" spans="1:12" ht="15.75" outlineLevel="2">
      <c r="A185" s="25" t="s">
        <v>58</v>
      </c>
      <c r="B185" s="27" t="s">
        <v>226</v>
      </c>
      <c r="C185" s="27" t="s">
        <v>227</v>
      </c>
      <c r="D185" s="3">
        <v>2</v>
      </c>
      <c r="E185" s="5">
        <v>3999</v>
      </c>
      <c r="F185" s="5">
        <f>D185*E185</f>
        <v>7998</v>
      </c>
      <c r="G185" s="33">
        <v>1</v>
      </c>
      <c r="H185" s="21">
        <v>4297</v>
      </c>
      <c r="I185" s="33">
        <f>H185</f>
        <v>4297</v>
      </c>
      <c r="L185" s="5">
        <f>SUM(I185:K185)</f>
        <v>4297</v>
      </c>
    </row>
    <row r="186" spans="1:16" ht="15.75" outlineLevel="2">
      <c r="A186" s="22"/>
      <c r="B186" s="22"/>
      <c r="C186" s="22"/>
      <c r="L186" s="5"/>
      <c r="M186" s="10">
        <v>1207</v>
      </c>
      <c r="N186" s="10">
        <v>379</v>
      </c>
      <c r="O186" s="10">
        <v>3024.98</v>
      </c>
      <c r="P186" s="10">
        <v>3024.98</v>
      </c>
    </row>
    <row r="187" spans="1:16" s="122" customFormat="1" ht="15.75" outlineLevel="1">
      <c r="A187" s="113" t="s">
        <v>59</v>
      </c>
      <c r="B187" s="114"/>
      <c r="C187" s="114"/>
      <c r="D187" s="114"/>
      <c r="E187" s="116"/>
      <c r="F187" s="117">
        <f>SUBTOTAL(9,F185:F185)</f>
        <v>7998</v>
      </c>
      <c r="G187" s="117"/>
      <c r="H187" s="117">
        <f>SUBTOTAL(9,H185:H185)</f>
        <v>4297</v>
      </c>
      <c r="I187" s="117">
        <f>SUBTOTAL(9,I185:I185)</f>
        <v>4297</v>
      </c>
      <c r="J187" s="117">
        <f>SUBTOTAL(9,J185:J185)</f>
        <v>0</v>
      </c>
      <c r="K187" s="117">
        <f>SUBTOTAL(9,K185:K185)</f>
        <v>0</v>
      </c>
      <c r="L187" s="117">
        <f>SUBTOTAL(9,L185:L185)</f>
        <v>4297</v>
      </c>
      <c r="M187" s="10">
        <f>SUBTOTAL(9,M184:M186)</f>
        <v>1207</v>
      </c>
      <c r="N187" s="10">
        <f>SUBTOTAL(9,N184:N186)</f>
        <v>379</v>
      </c>
      <c r="O187" s="10">
        <f>SUBTOTAL(9,O184:O186)</f>
        <v>3024.98</v>
      </c>
      <c r="P187" s="10">
        <f>SUBTOTAL(9,P184:P186)</f>
        <v>3024.98</v>
      </c>
    </row>
    <row r="188" spans="1:12" ht="15.75" outlineLevel="1">
      <c r="A188" s="27" t="s">
        <v>22</v>
      </c>
      <c r="B188" s="27" t="s">
        <v>115</v>
      </c>
      <c r="C188" s="27" t="s">
        <v>116</v>
      </c>
      <c r="D188" s="3">
        <v>1</v>
      </c>
      <c r="E188" s="5">
        <v>8300</v>
      </c>
      <c r="F188" s="5">
        <f aca="true" t="shared" si="41" ref="F188:F198">D188*E188</f>
        <v>8300</v>
      </c>
      <c r="G188" s="33">
        <v>1</v>
      </c>
      <c r="H188" s="21">
        <f>G188*E188</f>
        <v>8300</v>
      </c>
      <c r="J188" s="33">
        <f>H188</f>
        <v>8300</v>
      </c>
      <c r="L188" s="5">
        <f aca="true" t="shared" si="42" ref="L188:L198">SUM(I188:K188)</f>
        <v>8300</v>
      </c>
    </row>
    <row r="189" spans="1:12" ht="15.75" outlineLevel="1">
      <c r="A189" s="27" t="s">
        <v>22</v>
      </c>
      <c r="B189" s="27" t="s">
        <v>115</v>
      </c>
      <c r="C189" s="27" t="s">
        <v>117</v>
      </c>
      <c r="D189" s="3">
        <v>1</v>
      </c>
      <c r="E189" s="5">
        <v>800</v>
      </c>
      <c r="F189" s="5">
        <f t="shared" si="41"/>
        <v>800</v>
      </c>
      <c r="G189" s="33">
        <v>1</v>
      </c>
      <c r="H189" s="21">
        <f aca="true" t="shared" si="43" ref="H189:H198">G189*E189</f>
        <v>800</v>
      </c>
      <c r="I189" s="33">
        <f aca="true" t="shared" si="44" ref="I189:I194">H189</f>
        <v>800</v>
      </c>
      <c r="L189" s="5">
        <f t="shared" si="42"/>
        <v>800</v>
      </c>
    </row>
    <row r="190" spans="1:12" ht="15.75" outlineLevel="1">
      <c r="A190" s="27" t="s">
        <v>22</v>
      </c>
      <c r="B190" s="27" t="s">
        <v>115</v>
      </c>
      <c r="C190" s="27" t="s">
        <v>118</v>
      </c>
      <c r="D190" s="3">
        <v>1</v>
      </c>
      <c r="E190" s="5">
        <v>4500</v>
      </c>
      <c r="F190" s="5">
        <f t="shared" si="41"/>
        <v>4500</v>
      </c>
      <c r="G190" s="33">
        <v>1</v>
      </c>
      <c r="H190" s="21">
        <f t="shared" si="43"/>
        <v>4500</v>
      </c>
      <c r="I190" s="33">
        <f t="shared" si="44"/>
        <v>4500</v>
      </c>
      <c r="L190" s="5">
        <f t="shared" si="42"/>
        <v>4500</v>
      </c>
    </row>
    <row r="191" spans="1:12" ht="15.75" outlineLevel="1">
      <c r="A191" s="27" t="s">
        <v>22</v>
      </c>
      <c r="B191" s="27" t="s">
        <v>115</v>
      </c>
      <c r="C191" s="27" t="s">
        <v>119</v>
      </c>
      <c r="D191" s="3">
        <v>1</v>
      </c>
      <c r="E191" s="5">
        <v>2300</v>
      </c>
      <c r="F191" s="5">
        <f t="shared" si="41"/>
        <v>2300</v>
      </c>
      <c r="G191" s="33">
        <v>1</v>
      </c>
      <c r="H191" s="21">
        <f t="shared" si="43"/>
        <v>2300</v>
      </c>
      <c r="I191" s="33">
        <f t="shared" si="44"/>
        <v>2300</v>
      </c>
      <c r="L191" s="5">
        <f t="shared" si="42"/>
        <v>2300</v>
      </c>
    </row>
    <row r="192" spans="1:12" ht="15.75" outlineLevel="1">
      <c r="A192" s="27" t="s">
        <v>22</v>
      </c>
      <c r="B192" s="27" t="s">
        <v>115</v>
      </c>
      <c r="C192" s="27" t="s">
        <v>120</v>
      </c>
      <c r="D192" s="3">
        <v>1</v>
      </c>
      <c r="E192" s="5">
        <v>650</v>
      </c>
      <c r="F192" s="5">
        <f t="shared" si="41"/>
        <v>650</v>
      </c>
      <c r="G192" s="33">
        <v>1</v>
      </c>
      <c r="H192" s="21">
        <f t="shared" si="43"/>
        <v>650</v>
      </c>
      <c r="I192" s="33">
        <f t="shared" si="44"/>
        <v>650</v>
      </c>
      <c r="L192" s="5">
        <f t="shared" si="42"/>
        <v>650</v>
      </c>
    </row>
    <row r="193" spans="1:12" ht="15.75" outlineLevel="1">
      <c r="A193" s="27" t="s">
        <v>22</v>
      </c>
      <c r="B193" s="27" t="s">
        <v>115</v>
      </c>
      <c r="C193" s="27" t="s">
        <v>121</v>
      </c>
      <c r="D193" s="3">
        <v>1</v>
      </c>
      <c r="E193" s="5">
        <v>2850</v>
      </c>
      <c r="F193" s="5">
        <f t="shared" si="41"/>
        <v>2850</v>
      </c>
      <c r="G193" s="33">
        <v>1</v>
      </c>
      <c r="H193" s="21">
        <f t="shared" si="43"/>
        <v>2850</v>
      </c>
      <c r="I193" s="33">
        <f t="shared" si="44"/>
        <v>2850</v>
      </c>
      <c r="L193" s="5">
        <f t="shared" si="42"/>
        <v>2850</v>
      </c>
    </row>
    <row r="194" spans="1:12" ht="15.75" outlineLevel="2">
      <c r="A194" s="27" t="s">
        <v>22</v>
      </c>
      <c r="B194" s="27" t="s">
        <v>115</v>
      </c>
      <c r="C194" s="27" t="s">
        <v>122</v>
      </c>
      <c r="D194" s="25">
        <v>1</v>
      </c>
      <c r="E194" s="5">
        <v>200</v>
      </c>
      <c r="F194" s="5">
        <f t="shared" si="41"/>
        <v>200</v>
      </c>
      <c r="G194" s="33">
        <v>1</v>
      </c>
      <c r="H194" s="21">
        <f t="shared" si="43"/>
        <v>200</v>
      </c>
      <c r="I194" s="33">
        <f t="shared" si="44"/>
        <v>200</v>
      </c>
      <c r="L194" s="5">
        <f t="shared" si="42"/>
        <v>200</v>
      </c>
    </row>
    <row r="195" spans="1:12" ht="15.75" outlineLevel="2">
      <c r="A195" s="27" t="s">
        <v>22</v>
      </c>
      <c r="B195" s="27" t="s">
        <v>115</v>
      </c>
      <c r="C195" s="27" t="s">
        <v>123</v>
      </c>
      <c r="D195" s="25">
        <v>3</v>
      </c>
      <c r="E195" s="5">
        <v>475</v>
      </c>
      <c r="F195" s="5">
        <f t="shared" si="41"/>
        <v>1425</v>
      </c>
      <c r="G195" s="27"/>
      <c r="H195" s="21">
        <f t="shared" si="43"/>
        <v>0</v>
      </c>
      <c r="L195" s="5">
        <f t="shared" si="42"/>
        <v>0</v>
      </c>
    </row>
    <row r="196" spans="1:12" ht="15.75" outlineLevel="2">
      <c r="A196" s="27" t="s">
        <v>22</v>
      </c>
      <c r="B196" s="27" t="s">
        <v>115</v>
      </c>
      <c r="C196" s="27" t="s">
        <v>124</v>
      </c>
      <c r="D196" s="25">
        <v>3</v>
      </c>
      <c r="E196" s="5">
        <v>60</v>
      </c>
      <c r="F196" s="5">
        <f t="shared" si="41"/>
        <v>180</v>
      </c>
      <c r="G196" s="27"/>
      <c r="H196" s="21">
        <f t="shared" si="43"/>
        <v>0</v>
      </c>
      <c r="L196" s="5">
        <f t="shared" si="42"/>
        <v>0</v>
      </c>
    </row>
    <row r="197" spans="1:12" ht="15.75" outlineLevel="2">
      <c r="A197" s="27" t="s">
        <v>22</v>
      </c>
      <c r="B197" s="27" t="s">
        <v>115</v>
      </c>
      <c r="C197" s="27" t="s">
        <v>125</v>
      </c>
      <c r="D197" s="25">
        <v>1</v>
      </c>
      <c r="E197" s="5">
        <v>1300</v>
      </c>
      <c r="F197" s="5">
        <f t="shared" si="41"/>
        <v>1300</v>
      </c>
      <c r="G197" s="27"/>
      <c r="H197" s="21">
        <f t="shared" si="43"/>
        <v>0</v>
      </c>
      <c r="L197" s="5">
        <f t="shared" si="42"/>
        <v>0</v>
      </c>
    </row>
    <row r="198" spans="1:16" ht="15.75" outlineLevel="2">
      <c r="A198" s="27" t="s">
        <v>22</v>
      </c>
      <c r="B198" s="27" t="s">
        <v>115</v>
      </c>
      <c r="C198" s="27" t="s">
        <v>126</v>
      </c>
      <c r="D198" s="25">
        <v>2</v>
      </c>
      <c r="E198" s="5">
        <v>135</v>
      </c>
      <c r="F198" s="5">
        <f t="shared" si="41"/>
        <v>270</v>
      </c>
      <c r="G198" s="27"/>
      <c r="H198" s="21">
        <f t="shared" si="43"/>
        <v>0</v>
      </c>
      <c r="L198" s="5">
        <f t="shared" si="42"/>
        <v>0</v>
      </c>
      <c r="M198" s="3"/>
      <c r="N198" s="3"/>
      <c r="O198" s="3"/>
      <c r="P198" s="3"/>
    </row>
    <row r="199" spans="12:16" ht="15.75" outlineLevel="2">
      <c r="L199" s="5"/>
      <c r="M199" s="10">
        <v>8150</v>
      </c>
      <c r="N199" s="10">
        <v>6000</v>
      </c>
      <c r="O199" s="10">
        <v>6058.5</v>
      </c>
      <c r="P199" s="10">
        <v>6058.5</v>
      </c>
    </row>
    <row r="200" spans="1:16" s="122" customFormat="1" ht="15.75" outlineLevel="1">
      <c r="A200" s="127" t="s">
        <v>42</v>
      </c>
      <c r="B200" s="114"/>
      <c r="C200" s="114"/>
      <c r="D200" s="114"/>
      <c r="E200" s="116"/>
      <c r="F200" s="117">
        <f>SUBTOTAL(9,F188:F198)</f>
        <v>22775</v>
      </c>
      <c r="G200" s="117"/>
      <c r="H200" s="117">
        <f>SUBTOTAL(9,H188:H198)</f>
        <v>19600</v>
      </c>
      <c r="I200" s="117">
        <f>SUBTOTAL(9,I188:I198)</f>
        <v>11300</v>
      </c>
      <c r="J200" s="117">
        <f>SUBTOTAL(9,J188:J198)</f>
        <v>8300</v>
      </c>
      <c r="K200" s="117">
        <f>SUBTOTAL(9,K188:K198)</f>
        <v>0</v>
      </c>
      <c r="L200" s="117">
        <f>SUBTOTAL(9,L188:L198)</f>
        <v>19600</v>
      </c>
      <c r="M200" s="10">
        <f>SUBTOTAL(9,M194:M199)</f>
        <v>8150</v>
      </c>
      <c r="N200" s="10">
        <f>SUBTOTAL(9,N194:N199)</f>
        <v>6000</v>
      </c>
      <c r="O200" s="10">
        <f>SUBTOTAL(9,O194:O199)</f>
        <v>6058.5</v>
      </c>
      <c r="P200" s="10">
        <f>SUBTOTAL(9,P194:P199)</f>
        <v>6058.5</v>
      </c>
    </row>
    <row r="201" spans="1:12" ht="15.75" outlineLevel="2">
      <c r="A201" s="3" t="s">
        <v>145</v>
      </c>
      <c r="B201" s="3" t="s">
        <v>146</v>
      </c>
      <c r="C201" s="3" t="s">
        <v>147</v>
      </c>
      <c r="D201" s="3">
        <v>1</v>
      </c>
      <c r="E201" s="5">
        <v>2513.58</v>
      </c>
      <c r="F201" s="5">
        <f>D201*E201</f>
        <v>2513.58</v>
      </c>
      <c r="G201" s="5">
        <v>1</v>
      </c>
      <c r="H201" s="21">
        <f>G201*F201</f>
        <v>2513.58</v>
      </c>
      <c r="I201" s="33">
        <f>H201</f>
        <v>2513.58</v>
      </c>
      <c r="L201" s="5">
        <f>SUM(I201:K201)</f>
        <v>2513.58</v>
      </c>
    </row>
    <row r="202" spans="1:12" ht="15.75" outlineLevel="2">
      <c r="A202" s="3" t="s">
        <v>145</v>
      </c>
      <c r="B202" s="25" t="s">
        <v>146</v>
      </c>
      <c r="C202" s="27" t="s">
        <v>285</v>
      </c>
      <c r="D202" s="25">
        <v>1</v>
      </c>
      <c r="E202" s="5">
        <v>26.28</v>
      </c>
      <c r="F202" s="5">
        <f>D202*E202</f>
        <v>26.28</v>
      </c>
      <c r="G202" s="5">
        <v>0</v>
      </c>
      <c r="H202" s="21">
        <f>G202*F202</f>
        <v>0</v>
      </c>
      <c r="L202" s="5">
        <f>SUM(I202:K202)</f>
        <v>0</v>
      </c>
    </row>
    <row r="203" spans="1:12" ht="15.75" outlineLevel="2">
      <c r="A203" s="3" t="s">
        <v>145</v>
      </c>
      <c r="B203" s="25" t="s">
        <v>146</v>
      </c>
      <c r="C203" s="25" t="s">
        <v>148</v>
      </c>
      <c r="D203" s="25">
        <v>1</v>
      </c>
      <c r="E203" s="5">
        <v>629.45</v>
      </c>
      <c r="F203" s="5">
        <f>D203*E203</f>
        <v>629.45</v>
      </c>
      <c r="G203" s="5">
        <v>0</v>
      </c>
      <c r="H203" s="21">
        <f>G203*F203</f>
        <v>0</v>
      </c>
      <c r="L203" s="5">
        <f>SUM(I203:K203)</f>
        <v>0</v>
      </c>
    </row>
    <row r="204" spans="1:16" ht="15.75" outlineLevel="2">
      <c r="A204" s="22"/>
      <c r="B204" s="22"/>
      <c r="C204" s="22"/>
      <c r="D204" s="22"/>
      <c r="L204" s="5"/>
      <c r="M204" s="10">
        <v>5461.36</v>
      </c>
      <c r="N204" s="10">
        <v>1359.2</v>
      </c>
      <c r="O204" s="10">
        <v>6069.49</v>
      </c>
      <c r="P204" s="10">
        <v>4594.61</v>
      </c>
    </row>
    <row r="205" spans="1:16" s="122" customFormat="1" ht="15.75" outlineLevel="1">
      <c r="A205" s="127" t="s">
        <v>44</v>
      </c>
      <c r="B205" s="114"/>
      <c r="C205" s="114"/>
      <c r="D205" s="114"/>
      <c r="E205" s="116"/>
      <c r="F205" s="117">
        <f>SUBTOTAL(9,F201:F203)</f>
        <v>3169.3100000000004</v>
      </c>
      <c r="G205" s="117"/>
      <c r="H205" s="117">
        <f>SUBTOTAL(9,H201:H203)</f>
        <v>2513.58</v>
      </c>
      <c r="I205" s="117">
        <f>SUBTOTAL(9,I201:I203)</f>
        <v>2513.58</v>
      </c>
      <c r="J205" s="117">
        <f>SUBTOTAL(9,J201:J203)</f>
        <v>0</v>
      </c>
      <c r="K205" s="117">
        <f>SUBTOTAL(9,K201:K203)</f>
        <v>0</v>
      </c>
      <c r="L205" s="117">
        <f>SUBTOTAL(9,L201:L203)</f>
        <v>2513.58</v>
      </c>
      <c r="M205" s="10">
        <f>SUBTOTAL(9,M201:M204)</f>
        <v>5461.36</v>
      </c>
      <c r="N205" s="10">
        <f>SUBTOTAL(9,N201:N204)</f>
        <v>1359.2</v>
      </c>
      <c r="O205" s="10">
        <f>SUBTOTAL(9,O201:O204)</f>
        <v>6069.49</v>
      </c>
      <c r="P205" s="10">
        <f>SUBTOTAL(9,P201:P204)</f>
        <v>4594.61</v>
      </c>
    </row>
    <row r="206" spans="1:12" ht="15.75" outlineLevel="1">
      <c r="A206" s="27" t="s">
        <v>127</v>
      </c>
      <c r="B206" s="27" t="s">
        <v>128</v>
      </c>
      <c r="C206" s="27" t="s">
        <v>129</v>
      </c>
      <c r="D206" s="3">
        <v>2</v>
      </c>
      <c r="E206" s="5">
        <v>1000</v>
      </c>
      <c r="F206" s="5">
        <f>D206*E206</f>
        <v>2000</v>
      </c>
      <c r="G206" s="5">
        <v>1</v>
      </c>
      <c r="H206" s="21">
        <f>G206*E206</f>
        <v>1000</v>
      </c>
      <c r="K206" s="33">
        <f>H206</f>
        <v>1000</v>
      </c>
      <c r="L206" s="5">
        <f>SUM(I206:K206)</f>
        <v>1000</v>
      </c>
    </row>
    <row r="207" spans="1:12" ht="15.75" outlineLevel="1">
      <c r="A207" s="27" t="s">
        <v>86</v>
      </c>
      <c r="B207" s="27" t="s">
        <v>228</v>
      </c>
      <c r="C207" s="27" t="s">
        <v>229</v>
      </c>
      <c r="D207" s="25">
        <v>1</v>
      </c>
      <c r="E207" s="5">
        <v>1800</v>
      </c>
      <c r="F207" s="5">
        <f>D207*E207</f>
        <v>1800</v>
      </c>
      <c r="G207" s="33">
        <v>1</v>
      </c>
      <c r="H207" s="21">
        <v>1300</v>
      </c>
      <c r="K207" s="33">
        <f>H207</f>
        <v>1300</v>
      </c>
      <c r="L207" s="5">
        <f>SUM(I207:K207)</f>
        <v>1300</v>
      </c>
    </row>
    <row r="208" spans="1:16" ht="15.75" outlineLevel="2">
      <c r="A208" s="22"/>
      <c r="B208" s="22"/>
      <c r="C208" s="22"/>
      <c r="D208" s="22"/>
      <c r="G208" s="22"/>
      <c r="H208" s="22"/>
      <c r="L208" s="5"/>
      <c r="M208" s="10">
        <v>2535</v>
      </c>
      <c r="N208" s="10">
        <v>1811</v>
      </c>
      <c r="O208" s="10">
        <v>0</v>
      </c>
      <c r="P208" s="10">
        <v>0</v>
      </c>
    </row>
    <row r="209" spans="1:16" s="122" customFormat="1" ht="15.75" outlineLevel="1">
      <c r="A209" s="126" t="s">
        <v>47</v>
      </c>
      <c r="B209" s="114"/>
      <c r="C209" s="114"/>
      <c r="D209" s="114"/>
      <c r="E209" s="116"/>
      <c r="F209" s="117">
        <f>SUBTOTAL(9,F206:F207)</f>
        <v>3800</v>
      </c>
      <c r="G209" s="117"/>
      <c r="H209" s="117">
        <f>SUBTOTAL(9,H206:H207)</f>
        <v>2300</v>
      </c>
      <c r="I209" s="117">
        <f>SUBTOTAL(9,I206:I207)</f>
        <v>0</v>
      </c>
      <c r="J209" s="117">
        <f>SUBTOTAL(9,J206:J207)</f>
        <v>0</v>
      </c>
      <c r="K209" s="117">
        <f>SUBTOTAL(9,K206:K207)</f>
        <v>2300</v>
      </c>
      <c r="L209" s="117">
        <f>SUBTOTAL(9,L206:L207)</f>
        <v>2300</v>
      </c>
      <c r="M209" s="10">
        <f>SUBTOTAL(9,M208:M208)</f>
        <v>2535</v>
      </c>
      <c r="N209" s="10">
        <f>SUBTOTAL(9,N208:N208)</f>
        <v>1811</v>
      </c>
      <c r="O209" s="10">
        <f>SUBTOTAL(9,O208:O208)</f>
        <v>0</v>
      </c>
      <c r="P209" s="10">
        <f>SUBTOTAL(9,P208:P208)</f>
        <v>0</v>
      </c>
    </row>
    <row r="210" spans="1:16" ht="15.75" outlineLevel="2">
      <c r="A210" s="13" t="s">
        <v>205</v>
      </c>
      <c r="L210" s="5"/>
      <c r="M210" s="10">
        <v>0</v>
      </c>
      <c r="N210" s="10">
        <v>0</v>
      </c>
      <c r="O210" s="10">
        <v>0</v>
      </c>
      <c r="P210" s="10">
        <v>0</v>
      </c>
    </row>
    <row r="211" spans="1:16" s="122" customFormat="1" ht="15.75" outlineLevel="1">
      <c r="A211" s="123" t="s">
        <v>49</v>
      </c>
      <c r="B211" s="114"/>
      <c r="C211" s="115"/>
      <c r="D211" s="114"/>
      <c r="E211" s="116"/>
      <c r="F211" s="117">
        <f aca="true" t="shared" si="45" ref="F211:L211">SUBTOTAL(9,F210:F210)</f>
        <v>0</v>
      </c>
      <c r="G211" s="117"/>
      <c r="H211" s="118">
        <f t="shared" si="45"/>
        <v>0</v>
      </c>
      <c r="I211" s="119">
        <f t="shared" si="45"/>
        <v>0</v>
      </c>
      <c r="J211" s="119">
        <f t="shared" si="45"/>
        <v>0</v>
      </c>
      <c r="K211" s="120">
        <f t="shared" si="45"/>
        <v>0</v>
      </c>
      <c r="L211" s="124">
        <f t="shared" si="45"/>
        <v>0</v>
      </c>
      <c r="M211" s="10">
        <f>SUBTOTAL(9,M210:M210)</f>
        <v>0</v>
      </c>
      <c r="N211" s="10">
        <f>SUBTOTAL(9,N210:N210)</f>
        <v>0</v>
      </c>
      <c r="O211" s="10">
        <f>SUBTOTAL(9,O210:O210)</f>
        <v>0</v>
      </c>
      <c r="P211" s="10">
        <f>SUBTOTAL(9,P210:P210)</f>
        <v>0</v>
      </c>
    </row>
    <row r="212" spans="1:12" ht="15.75" outlineLevel="1">
      <c r="A212" s="106" t="s">
        <v>23</v>
      </c>
      <c r="B212" s="27" t="s">
        <v>151</v>
      </c>
      <c r="C212" s="27" t="s">
        <v>152</v>
      </c>
      <c r="D212" s="3">
        <v>2</v>
      </c>
      <c r="E212" s="5">
        <v>7688</v>
      </c>
      <c r="F212" s="5">
        <f>D212*E212</f>
        <v>15376</v>
      </c>
      <c r="G212" s="33">
        <v>1</v>
      </c>
      <c r="H212" s="21">
        <f>G212*E212</f>
        <v>7688</v>
      </c>
      <c r="I212" s="33">
        <f>H212</f>
        <v>7688</v>
      </c>
      <c r="L212" s="5">
        <f aca="true" t="shared" si="46" ref="L212:L222">SUM(I212:K212)</f>
        <v>7688</v>
      </c>
    </row>
    <row r="213" spans="1:12" ht="15.75" outlineLevel="1">
      <c r="A213" s="106" t="s">
        <v>23</v>
      </c>
      <c r="B213" s="27" t="s">
        <v>151</v>
      </c>
      <c r="C213" s="27" t="s">
        <v>153</v>
      </c>
      <c r="D213" s="3">
        <v>2</v>
      </c>
      <c r="E213" s="5">
        <v>4886</v>
      </c>
      <c r="F213" s="5">
        <f aca="true" t="shared" si="47" ref="F213:F222">D213*E213</f>
        <v>9772</v>
      </c>
      <c r="G213" s="33">
        <v>1</v>
      </c>
      <c r="H213" s="21">
        <f aca="true" t="shared" si="48" ref="H213:H222">G213*E213</f>
        <v>4886</v>
      </c>
      <c r="I213" s="33">
        <f aca="true" t="shared" si="49" ref="I213:I220">H213</f>
        <v>4886</v>
      </c>
      <c r="L213" s="5">
        <f t="shared" si="46"/>
        <v>4886</v>
      </c>
    </row>
    <row r="214" spans="1:12" ht="15.75" outlineLevel="1">
      <c r="A214" s="106" t="s">
        <v>23</v>
      </c>
      <c r="B214" s="27" t="s">
        <v>151</v>
      </c>
      <c r="C214" s="27" t="s">
        <v>154</v>
      </c>
      <c r="D214" s="3">
        <v>2</v>
      </c>
      <c r="E214" s="5">
        <v>252.95</v>
      </c>
      <c r="F214" s="5">
        <f t="shared" si="47"/>
        <v>505.9</v>
      </c>
      <c r="G214" s="33">
        <v>1</v>
      </c>
      <c r="H214" s="21">
        <f t="shared" si="48"/>
        <v>252.95</v>
      </c>
      <c r="I214" s="33">
        <f t="shared" si="49"/>
        <v>252.95</v>
      </c>
      <c r="L214" s="5">
        <f t="shared" si="46"/>
        <v>252.95</v>
      </c>
    </row>
    <row r="215" spans="1:12" ht="15.75" outlineLevel="1">
      <c r="A215" s="106" t="s">
        <v>23</v>
      </c>
      <c r="B215" s="27" t="s">
        <v>151</v>
      </c>
      <c r="C215" s="27" t="s">
        <v>155</v>
      </c>
      <c r="D215" s="3">
        <v>2</v>
      </c>
      <c r="E215" s="5">
        <v>5287</v>
      </c>
      <c r="F215" s="5">
        <f t="shared" si="47"/>
        <v>10574</v>
      </c>
      <c r="G215" s="33">
        <v>1</v>
      </c>
      <c r="H215" s="21">
        <f t="shared" si="48"/>
        <v>5287</v>
      </c>
      <c r="I215" s="33">
        <f t="shared" si="49"/>
        <v>5287</v>
      </c>
      <c r="L215" s="5">
        <f t="shared" si="46"/>
        <v>5287</v>
      </c>
    </row>
    <row r="216" spans="1:12" ht="15.75" outlineLevel="1">
      <c r="A216" s="106" t="s">
        <v>23</v>
      </c>
      <c r="B216" s="27" t="s">
        <v>151</v>
      </c>
      <c r="C216" s="27" t="s">
        <v>156</v>
      </c>
      <c r="D216" s="3">
        <v>2</v>
      </c>
      <c r="E216" s="5">
        <v>260</v>
      </c>
      <c r="F216" s="5">
        <f t="shared" si="47"/>
        <v>520</v>
      </c>
      <c r="G216" s="33">
        <v>1</v>
      </c>
      <c r="H216" s="21">
        <f t="shared" si="48"/>
        <v>260</v>
      </c>
      <c r="I216" s="33">
        <f t="shared" si="49"/>
        <v>260</v>
      </c>
      <c r="L216" s="5">
        <f t="shared" si="46"/>
        <v>260</v>
      </c>
    </row>
    <row r="217" spans="1:12" ht="15.75" outlineLevel="1">
      <c r="A217" s="106" t="s">
        <v>23</v>
      </c>
      <c r="B217" s="27" t="s">
        <v>151</v>
      </c>
      <c r="C217" s="27" t="s">
        <v>157</v>
      </c>
      <c r="D217" s="3">
        <v>2</v>
      </c>
      <c r="E217" s="5">
        <v>7472</v>
      </c>
      <c r="F217" s="5">
        <f t="shared" si="47"/>
        <v>14944</v>
      </c>
      <c r="G217" s="33">
        <v>1</v>
      </c>
      <c r="H217" s="21">
        <f t="shared" si="48"/>
        <v>7472</v>
      </c>
      <c r="I217" s="33">
        <f t="shared" si="49"/>
        <v>7472</v>
      </c>
      <c r="L217" s="5">
        <f t="shared" si="46"/>
        <v>7472</v>
      </c>
    </row>
    <row r="218" spans="1:12" ht="15.75" outlineLevel="1">
      <c r="A218" s="106" t="s">
        <v>23</v>
      </c>
      <c r="B218" s="27" t="s">
        <v>151</v>
      </c>
      <c r="C218" s="27" t="s">
        <v>158</v>
      </c>
      <c r="D218" s="3">
        <v>1</v>
      </c>
      <c r="E218" s="5">
        <v>422</v>
      </c>
      <c r="F218" s="5">
        <f t="shared" si="47"/>
        <v>422</v>
      </c>
      <c r="G218" s="33">
        <v>1</v>
      </c>
      <c r="H218" s="21">
        <f t="shared" si="48"/>
        <v>422</v>
      </c>
      <c r="I218" s="33">
        <f t="shared" si="49"/>
        <v>422</v>
      </c>
      <c r="L218" s="5">
        <f t="shared" si="46"/>
        <v>422</v>
      </c>
    </row>
    <row r="219" spans="1:12" ht="15.75" outlineLevel="1">
      <c r="A219" s="106" t="s">
        <v>23</v>
      </c>
      <c r="B219" s="27" t="s">
        <v>151</v>
      </c>
      <c r="C219" s="27" t="s">
        <v>159</v>
      </c>
      <c r="D219" s="3">
        <v>1</v>
      </c>
      <c r="E219" s="5">
        <v>72.23</v>
      </c>
      <c r="F219" s="5">
        <f t="shared" si="47"/>
        <v>72.23</v>
      </c>
      <c r="G219" s="33">
        <v>1</v>
      </c>
      <c r="H219" s="21">
        <f t="shared" si="48"/>
        <v>72.23</v>
      </c>
      <c r="I219" s="33">
        <f t="shared" si="49"/>
        <v>72.23</v>
      </c>
      <c r="L219" s="5">
        <f t="shared" si="46"/>
        <v>72.23</v>
      </c>
    </row>
    <row r="220" spans="1:17" ht="15.75" outlineLevel="1">
      <c r="A220" s="106" t="s">
        <v>23</v>
      </c>
      <c r="B220" s="27" t="s">
        <v>151</v>
      </c>
      <c r="C220" s="27" t="s">
        <v>160</v>
      </c>
      <c r="D220" s="3">
        <v>1</v>
      </c>
      <c r="E220" s="5">
        <v>23450</v>
      </c>
      <c r="F220" s="5">
        <f t="shared" si="47"/>
        <v>23450</v>
      </c>
      <c r="G220" s="33">
        <v>1</v>
      </c>
      <c r="H220" s="21">
        <f t="shared" si="48"/>
        <v>23450</v>
      </c>
      <c r="I220" s="33">
        <f t="shared" si="49"/>
        <v>23450</v>
      </c>
      <c r="L220" s="5">
        <f t="shared" si="46"/>
        <v>23450</v>
      </c>
      <c r="Q220" s="27"/>
    </row>
    <row r="221" spans="1:12" ht="15.75" outlineLevel="1">
      <c r="A221" s="106" t="s">
        <v>23</v>
      </c>
      <c r="B221" s="27" t="s">
        <v>151</v>
      </c>
      <c r="C221" s="27" t="s">
        <v>161</v>
      </c>
      <c r="D221" s="3">
        <v>1</v>
      </c>
      <c r="E221" s="5">
        <v>46500</v>
      </c>
      <c r="F221" s="5">
        <f t="shared" si="47"/>
        <v>46500</v>
      </c>
      <c r="G221" s="33">
        <v>0</v>
      </c>
      <c r="H221" s="21">
        <f t="shared" si="48"/>
        <v>0</v>
      </c>
      <c r="L221" s="5">
        <f t="shared" si="46"/>
        <v>0</v>
      </c>
    </row>
    <row r="222" spans="1:12" ht="15.75" outlineLevel="1">
      <c r="A222" s="106" t="s">
        <v>23</v>
      </c>
      <c r="B222" s="27" t="s">
        <v>151</v>
      </c>
      <c r="C222" s="27" t="s">
        <v>162</v>
      </c>
      <c r="D222" s="3">
        <v>1</v>
      </c>
      <c r="E222" s="5">
        <v>7440</v>
      </c>
      <c r="F222" s="5">
        <f t="shared" si="47"/>
        <v>7440</v>
      </c>
      <c r="G222" s="33">
        <v>0</v>
      </c>
      <c r="H222" s="21">
        <f t="shared" si="48"/>
        <v>0</v>
      </c>
      <c r="L222" s="5">
        <f t="shared" si="46"/>
        <v>0</v>
      </c>
    </row>
    <row r="223" spans="12:16" ht="15.75" outlineLevel="2">
      <c r="L223" s="5"/>
      <c r="M223" s="10">
        <v>0</v>
      </c>
      <c r="N223" s="10">
        <v>0</v>
      </c>
      <c r="O223" s="10">
        <v>32812.8</v>
      </c>
      <c r="P223" s="10">
        <v>22460.2</v>
      </c>
    </row>
    <row r="224" spans="1:16" s="122" customFormat="1" ht="15.75" outlineLevel="1">
      <c r="A224" s="127" t="s">
        <v>43</v>
      </c>
      <c r="B224" s="114"/>
      <c r="C224" s="114"/>
      <c r="D224" s="114"/>
      <c r="E224" s="116"/>
      <c r="F224" s="117">
        <f>SUBTOTAL(9,F212:F222)</f>
        <v>129576.13</v>
      </c>
      <c r="G224" s="117"/>
      <c r="H224" s="117">
        <f>SUBTOTAL(9,H212:H222)</f>
        <v>49790.18</v>
      </c>
      <c r="I224" s="117">
        <f>SUBTOTAL(9,I212:I222)</f>
        <v>49790.18</v>
      </c>
      <c r="J224" s="117">
        <f>SUBTOTAL(9,J212:J222)</f>
        <v>0</v>
      </c>
      <c r="K224" s="117">
        <f>SUBTOTAL(9,K212:K222)</f>
        <v>0</v>
      </c>
      <c r="L224" s="117">
        <f>SUBTOTAL(9,L212:L222)</f>
        <v>49790.18</v>
      </c>
      <c r="M224" s="10">
        <f>SUBTOTAL(9,M223:M223)</f>
        <v>0</v>
      </c>
      <c r="N224" s="10">
        <f>SUBTOTAL(9,N223:N223)</f>
        <v>0</v>
      </c>
      <c r="O224" s="10">
        <f>SUBTOTAL(9,O223:O223)</f>
        <v>32812.8</v>
      </c>
      <c r="P224" s="10">
        <f>SUBTOTAL(9,P223:P223)</f>
        <v>22460.2</v>
      </c>
    </row>
    <row r="225" spans="1:17" ht="15.75" outlineLevel="2">
      <c r="A225" s="106" t="s">
        <v>24</v>
      </c>
      <c r="B225" s="25" t="s">
        <v>278</v>
      </c>
      <c r="C225" s="3" t="s">
        <v>279</v>
      </c>
      <c r="D225" s="25">
        <v>1</v>
      </c>
      <c r="E225" s="5">
        <v>1377.78</v>
      </c>
      <c r="F225" s="5">
        <f>D225*E225</f>
        <v>1377.78</v>
      </c>
      <c r="G225" s="33">
        <v>1</v>
      </c>
      <c r="H225" s="21">
        <f>G225*E225</f>
        <v>1377.78</v>
      </c>
      <c r="I225" s="33">
        <f>H225</f>
        <v>1377.78</v>
      </c>
      <c r="L225" s="5">
        <f>SUM(I225:K225)</f>
        <v>1377.78</v>
      </c>
      <c r="Q225" s="27"/>
    </row>
    <row r="226" spans="1:12" ht="15.75" outlineLevel="2">
      <c r="A226" s="106" t="s">
        <v>24</v>
      </c>
      <c r="B226" s="25" t="s">
        <v>278</v>
      </c>
      <c r="C226" s="25" t="s">
        <v>280</v>
      </c>
      <c r="D226" s="25">
        <v>4</v>
      </c>
      <c r="E226" s="5">
        <v>589.99</v>
      </c>
      <c r="F226" s="5">
        <f>D226*E226</f>
        <v>2359.96</v>
      </c>
      <c r="G226" s="33">
        <v>4</v>
      </c>
      <c r="H226" s="21">
        <f>G226*E226</f>
        <v>2359.96</v>
      </c>
      <c r="I226" s="33">
        <f>H226</f>
        <v>2359.96</v>
      </c>
      <c r="L226" s="5">
        <f>SUM(I226:K226)</f>
        <v>2359.96</v>
      </c>
    </row>
    <row r="227" spans="1:12" ht="15.75" outlineLevel="2">
      <c r="A227" s="106" t="s">
        <v>24</v>
      </c>
      <c r="B227" s="25" t="s">
        <v>278</v>
      </c>
      <c r="C227" s="25" t="s">
        <v>281</v>
      </c>
      <c r="D227" s="25">
        <v>16</v>
      </c>
      <c r="E227" s="5">
        <v>200</v>
      </c>
      <c r="F227" s="5">
        <f>D227*E227</f>
        <v>3200</v>
      </c>
      <c r="G227" s="33">
        <v>16</v>
      </c>
      <c r="H227" s="21">
        <f>G227*E227</f>
        <v>3200</v>
      </c>
      <c r="I227" s="33">
        <f>H227</f>
        <v>3200</v>
      </c>
      <c r="L227" s="5">
        <f>SUM(I227:K227)</f>
        <v>3200</v>
      </c>
    </row>
    <row r="228" spans="1:16" ht="15.75" outlineLevel="2">
      <c r="A228" s="106" t="s">
        <v>24</v>
      </c>
      <c r="B228" s="25" t="s">
        <v>278</v>
      </c>
      <c r="C228" s="25" t="s">
        <v>282</v>
      </c>
      <c r="D228" s="25">
        <v>1</v>
      </c>
      <c r="E228" s="5">
        <v>1750</v>
      </c>
      <c r="F228" s="5">
        <f>D228*E228</f>
        <v>1750</v>
      </c>
      <c r="G228" s="33">
        <v>1</v>
      </c>
      <c r="H228" s="21">
        <v>1200</v>
      </c>
      <c r="I228" s="33">
        <v>209.62</v>
      </c>
      <c r="J228" s="33">
        <f>H228-I228</f>
        <v>990.38</v>
      </c>
      <c r="L228" s="5">
        <f>SUM(I228:K228)</f>
        <v>1200</v>
      </c>
      <c r="M228" s="3"/>
      <c r="N228" s="3"/>
      <c r="O228" s="3"/>
      <c r="P228" s="3"/>
    </row>
    <row r="229" spans="1:16" ht="15.75" outlineLevel="2">
      <c r="A229" s="22"/>
      <c r="B229" s="22"/>
      <c r="C229" s="22"/>
      <c r="D229" s="22"/>
      <c r="G229" s="22"/>
      <c r="H229" s="22"/>
      <c r="L229" s="5"/>
      <c r="M229" s="10">
        <v>14434</v>
      </c>
      <c r="N229" s="10">
        <v>11414</v>
      </c>
      <c r="O229" s="10">
        <v>9100</v>
      </c>
      <c r="P229" s="10">
        <v>2800</v>
      </c>
    </row>
    <row r="230" spans="1:16" s="122" customFormat="1" ht="15.75" outlineLevel="1">
      <c r="A230" s="113" t="s">
        <v>300</v>
      </c>
      <c r="B230" s="114"/>
      <c r="C230" s="114"/>
      <c r="D230" s="114"/>
      <c r="E230" s="116"/>
      <c r="F230" s="117">
        <f>SUBTOTAL(9,F225:F228)</f>
        <v>8687.74</v>
      </c>
      <c r="G230" s="117"/>
      <c r="H230" s="117">
        <f>SUBTOTAL(9,H225:H228)</f>
        <v>8137.74</v>
      </c>
      <c r="I230" s="117">
        <f>SUBTOTAL(9,I225:I228)</f>
        <v>7147.36</v>
      </c>
      <c r="J230" s="117">
        <f>SUBTOTAL(9,J225:J228)</f>
        <v>990.38</v>
      </c>
      <c r="K230" s="117">
        <f>SUBTOTAL(9,K225:K228)</f>
        <v>0</v>
      </c>
      <c r="L230" s="117">
        <f>SUBTOTAL(9,L225:L228)</f>
        <v>8137.74</v>
      </c>
      <c r="M230" s="10">
        <f>SUBTOTAL(9,M229:M229)</f>
        <v>14434</v>
      </c>
      <c r="N230" s="10">
        <f>SUBTOTAL(9,N229:N229)</f>
        <v>11414</v>
      </c>
      <c r="O230" s="10">
        <f>SUBTOTAL(9,O229:O229)</f>
        <v>9100</v>
      </c>
      <c r="P230" s="10">
        <f>SUBTOTAL(9,P229:P229)</f>
        <v>2800</v>
      </c>
    </row>
    <row r="231" spans="1:16" ht="16.5" thickBot="1">
      <c r="A231" s="19"/>
      <c r="C231" s="15" t="s">
        <v>53</v>
      </c>
      <c r="F231" s="105">
        <f>SUBTOTAL(9,F5:F230)</f>
        <v>869610.13</v>
      </c>
      <c r="G231" s="14"/>
      <c r="H231" s="5">
        <f>SUBTOTAL(9,H5:H228)</f>
        <v>420831.34</v>
      </c>
      <c r="I231" s="5">
        <f>SUBTOTAL(9,I5:I228)</f>
        <v>200000</v>
      </c>
      <c r="J231" s="5">
        <f>SUBTOTAL(9,J5:J228)</f>
        <v>200000</v>
      </c>
      <c r="K231" s="5">
        <f>SUBTOTAL(9,K5:K228)</f>
        <v>20831.34</v>
      </c>
      <c r="L231" s="5">
        <f>SUBTOTAL(9,L5:L228)</f>
        <v>420831.34</v>
      </c>
      <c r="M231" s="128">
        <f>SUBTOTAL(9,M19:M230)</f>
        <v>727385.01</v>
      </c>
      <c r="N231" s="128">
        <f>SUBTOTAL(9,N19:N230)</f>
        <v>240364.73000000004</v>
      </c>
      <c r="O231" s="128">
        <f>SUBTOTAL(9,O19:O230)</f>
        <v>579491.7100000001</v>
      </c>
      <c r="P231" s="128">
        <f>SUBTOTAL(9,P19:P230)</f>
        <v>316219.57</v>
      </c>
    </row>
    <row r="232" ht="16.5" thickTop="1"/>
    <row r="233" spans="3:12" ht="15.75">
      <c r="C233" s="15" t="s">
        <v>25</v>
      </c>
      <c r="D233" s="16"/>
      <c r="F233" s="105">
        <f>SUM(I233:K233)</f>
        <v>420831.34</v>
      </c>
      <c r="G233" s="14"/>
      <c r="H233" s="14">
        <f>H231</f>
        <v>420831.34</v>
      </c>
      <c r="I233" s="33">
        <v>200000</v>
      </c>
      <c r="J233" s="33">
        <v>200000</v>
      </c>
      <c r="K233" s="33">
        <v>20831.34</v>
      </c>
      <c r="L233" s="5">
        <f>F233</f>
        <v>420831.34</v>
      </c>
    </row>
    <row r="234" ht="15.75">
      <c r="C234" s="8"/>
    </row>
    <row r="235" spans="3:12" ht="15.75">
      <c r="C235" s="15" t="s">
        <v>26</v>
      </c>
      <c r="D235" s="16"/>
      <c r="F235" s="107">
        <f>F233-F231</f>
        <v>-448778.79</v>
      </c>
      <c r="G235" s="14"/>
      <c r="H235" s="17">
        <f>F233-H233</f>
        <v>0</v>
      </c>
      <c r="I235" s="33">
        <f>I233-I231</f>
        <v>0</v>
      </c>
      <c r="J235" s="33">
        <f>J233-J231</f>
        <v>0</v>
      </c>
      <c r="K235" s="33">
        <f>K233-K231</f>
        <v>0</v>
      </c>
      <c r="L235" s="2">
        <f>L233-L231</f>
        <v>0</v>
      </c>
    </row>
    <row r="236" spans="3:8" ht="15.75">
      <c r="C236" s="15"/>
      <c r="D236" s="16"/>
      <c r="G236" s="14"/>
      <c r="H236" s="17"/>
    </row>
    <row r="237" ht="15.75">
      <c r="A237" s="16" t="s">
        <v>287</v>
      </c>
    </row>
    <row r="238" spans="1:8" ht="15.75">
      <c r="A238" s="3" t="s">
        <v>289</v>
      </c>
      <c r="F238" s="17"/>
      <c r="G238" s="3"/>
      <c r="H238" s="3"/>
    </row>
    <row r="239" spans="1:8" ht="15.75">
      <c r="A239" s="3" t="s">
        <v>290</v>
      </c>
      <c r="F239" s="3"/>
      <c r="G239" s="3"/>
      <c r="H239" s="3"/>
    </row>
    <row r="240" spans="1:8" ht="15.75">
      <c r="A240" s="27" t="s">
        <v>292</v>
      </c>
      <c r="F240" s="3"/>
      <c r="G240" s="3"/>
      <c r="H240" s="3"/>
    </row>
    <row r="241" ht="15.75">
      <c r="A241" s="27" t="s">
        <v>294</v>
      </c>
    </row>
    <row r="242" ht="15.75">
      <c r="A242" s="27" t="s">
        <v>296</v>
      </c>
    </row>
    <row r="243" ht="15.75">
      <c r="A243" s="27" t="s">
        <v>302</v>
      </c>
    </row>
    <row r="244" ht="15.75">
      <c r="A244" s="27" t="s">
        <v>298</v>
      </c>
    </row>
    <row r="245" ht="15.75">
      <c r="A245" s="27" t="s">
        <v>301</v>
      </c>
    </row>
    <row r="246" ht="15.75">
      <c r="A246" s="27" t="s">
        <v>303</v>
      </c>
    </row>
    <row r="250" ht="15.75">
      <c r="A250" s="33"/>
    </row>
  </sheetData>
  <sheetProtection/>
  <mergeCells count="2">
    <mergeCell ref="M3:N3"/>
    <mergeCell ref="O3:P3"/>
  </mergeCells>
  <printOptions gridLines="1"/>
  <pageMargins left="0.25" right="0.25" top="0.5" bottom="0.5" header="0.5" footer="0.25"/>
  <pageSetup fitToHeight="4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15.75"/>
  <cols>
    <col min="1" max="1" width="26.00390625" style="73" customWidth="1"/>
    <col min="2" max="2" width="10.75390625" style="95" customWidth="1"/>
    <col min="3" max="3" width="14.875" style="0" bestFit="1" customWidth="1"/>
    <col min="4" max="4" width="13.25390625" style="0" customWidth="1"/>
    <col min="5" max="5" width="15.50390625" style="50" customWidth="1"/>
    <col min="6" max="6" width="9.375" style="52" customWidth="1"/>
    <col min="7" max="7" width="11.375" style="95" customWidth="1"/>
    <col min="8" max="8" width="12.50390625" style="0" hidden="1" customWidth="1"/>
  </cols>
  <sheetData>
    <row r="1" spans="1:9" ht="16.5" thickBot="1">
      <c r="A1" s="133" t="s">
        <v>88</v>
      </c>
      <c r="B1" s="134"/>
      <c r="C1" s="134"/>
      <c r="D1" s="134"/>
      <c r="E1" s="134"/>
      <c r="F1" s="134"/>
      <c r="G1" s="134"/>
      <c r="H1" s="34"/>
      <c r="I1" s="35"/>
    </row>
    <row r="2" spans="1:7" s="41" customFormat="1" ht="15.75">
      <c r="A2" s="36"/>
      <c r="B2" s="37" t="s">
        <v>72</v>
      </c>
      <c r="C2" s="38" t="s">
        <v>73</v>
      </c>
      <c r="D2" s="38" t="s">
        <v>74</v>
      </c>
      <c r="E2" s="39" t="s">
        <v>75</v>
      </c>
      <c r="F2" s="40" t="s">
        <v>8</v>
      </c>
      <c r="G2" s="40" t="s">
        <v>76</v>
      </c>
    </row>
    <row r="3" spans="1:7" s="41" customFormat="1" ht="15.75">
      <c r="A3" s="42" t="s">
        <v>12</v>
      </c>
      <c r="B3" s="43">
        <v>0</v>
      </c>
      <c r="C3" s="44"/>
      <c r="D3" s="44"/>
      <c r="E3" s="45"/>
      <c r="F3" s="46"/>
      <c r="G3" s="47"/>
    </row>
    <row r="4" spans="1:7" s="41" customFormat="1" ht="16.5" thickBot="1">
      <c r="A4" s="48"/>
      <c r="B4" s="49"/>
      <c r="C4"/>
      <c r="D4"/>
      <c r="E4" s="50"/>
      <c r="F4" s="61"/>
      <c r="G4" s="53"/>
    </row>
    <row r="5" spans="1:7" s="41" customFormat="1" ht="17.25" thickBot="1" thickTop="1">
      <c r="A5" s="54"/>
      <c r="B5" s="55"/>
      <c r="C5" s="44"/>
      <c r="D5" s="44"/>
      <c r="E5" s="45"/>
      <c r="F5" s="52">
        <f>SUM(F4:F4)</f>
        <v>0</v>
      </c>
      <c r="G5" s="56">
        <f>B3-F5</f>
        <v>0</v>
      </c>
    </row>
    <row r="6" spans="1:10" ht="15.75">
      <c r="A6" s="57" t="s">
        <v>13</v>
      </c>
      <c r="B6" s="58">
        <v>0</v>
      </c>
      <c r="G6" s="47"/>
      <c r="H6" s="59"/>
      <c r="J6" s="60"/>
    </row>
    <row r="7" spans="1:10" ht="16.5" thickBot="1">
      <c r="A7" s="48"/>
      <c r="B7" s="49"/>
      <c r="F7" s="61"/>
      <c r="G7" s="47"/>
      <c r="H7" s="59"/>
      <c r="J7" s="60"/>
    </row>
    <row r="8" spans="1:10" ht="17.25" thickBot="1" thickTop="1">
      <c r="A8" s="62"/>
      <c r="B8" s="49"/>
      <c r="F8" s="52">
        <f>SUM(F7:F7)</f>
        <v>0</v>
      </c>
      <c r="G8" s="56">
        <f>B6-F8</f>
        <v>0</v>
      </c>
      <c r="H8" s="59"/>
      <c r="J8" s="60"/>
    </row>
    <row r="9" spans="1:7" s="41" customFormat="1" ht="15.75">
      <c r="A9" s="57" t="s">
        <v>77</v>
      </c>
      <c r="B9" s="58">
        <v>0</v>
      </c>
      <c r="C9" s="44"/>
      <c r="D9" s="44"/>
      <c r="E9" s="45"/>
      <c r="F9" s="46"/>
      <c r="G9" s="47"/>
    </row>
    <row r="10" spans="1:7" s="41" customFormat="1" ht="16.5" thickBot="1">
      <c r="A10" s="99"/>
      <c r="B10" s="49"/>
      <c r="C10" s="63"/>
      <c r="D10" s="63"/>
      <c r="E10" s="98"/>
      <c r="F10" s="61"/>
      <c r="G10" s="64"/>
    </row>
    <row r="11" spans="1:7" s="41" customFormat="1" ht="17.25" thickBot="1" thickTop="1">
      <c r="A11" s="54"/>
      <c r="B11" s="55"/>
      <c r="C11" s="44"/>
      <c r="D11" s="44"/>
      <c r="E11" s="45"/>
      <c r="F11" s="52">
        <f>SUM(F10:F10)</f>
        <v>0</v>
      </c>
      <c r="G11" s="56">
        <f>B9-F11</f>
        <v>0</v>
      </c>
    </row>
    <row r="12" spans="1:7" s="41" customFormat="1" ht="15.75">
      <c r="A12" s="96" t="s">
        <v>64</v>
      </c>
      <c r="B12" s="58">
        <v>0</v>
      </c>
      <c r="C12" s="44"/>
      <c r="D12" s="44"/>
      <c r="E12" s="45"/>
      <c r="F12" s="46"/>
      <c r="G12" s="47"/>
    </row>
    <row r="13" spans="1:7" s="41" customFormat="1" ht="16.5" thickBot="1">
      <c r="A13" s="48"/>
      <c r="B13" s="49"/>
      <c r="C13" s="65"/>
      <c r="D13" s="65"/>
      <c r="E13" s="50"/>
      <c r="F13" s="61"/>
      <c r="G13" s="51"/>
    </row>
    <row r="14" spans="1:7" s="41" customFormat="1" ht="17.25" thickBot="1" thickTop="1">
      <c r="A14" s="54"/>
      <c r="B14" s="55"/>
      <c r="C14" s="44"/>
      <c r="D14" s="44"/>
      <c r="E14" s="45"/>
      <c r="F14" s="52">
        <f>SUM(F13:F13)</f>
        <v>0</v>
      </c>
      <c r="G14" s="56">
        <f>B12-F14</f>
        <v>0</v>
      </c>
    </row>
    <row r="15" spans="1:7" s="41" customFormat="1" ht="15.75">
      <c r="A15" s="96" t="s">
        <v>54</v>
      </c>
      <c r="B15" s="58">
        <v>0</v>
      </c>
      <c r="C15" s="44"/>
      <c r="D15" s="44"/>
      <c r="E15" s="45"/>
      <c r="F15" s="46"/>
      <c r="G15" s="47"/>
    </row>
    <row r="16" spans="1:7" s="41" customFormat="1" ht="16.5" thickBot="1">
      <c r="A16" s="48"/>
      <c r="B16" s="49"/>
      <c r="C16" s="65"/>
      <c r="D16" s="65"/>
      <c r="E16" s="50"/>
      <c r="F16" s="61"/>
      <c r="G16" s="51"/>
    </row>
    <row r="17" spans="1:7" s="41" customFormat="1" ht="17.25" thickBot="1" thickTop="1">
      <c r="A17" s="54"/>
      <c r="B17" s="55"/>
      <c r="C17" s="44"/>
      <c r="D17" s="44"/>
      <c r="E17" s="45"/>
      <c r="F17" s="52">
        <f>SUM(F16:F16)</f>
        <v>0</v>
      </c>
      <c r="G17" s="56">
        <f>B15-F17</f>
        <v>0</v>
      </c>
    </row>
    <row r="18" spans="1:7" s="41" customFormat="1" ht="15.75">
      <c r="A18" s="57" t="s">
        <v>78</v>
      </c>
      <c r="B18" s="58">
        <v>0</v>
      </c>
      <c r="C18" s="44"/>
      <c r="D18" s="44"/>
      <c r="E18" s="45"/>
      <c r="F18" s="46"/>
      <c r="G18" s="47"/>
    </row>
    <row r="19" spans="1:7" s="41" customFormat="1" ht="16.5" thickBot="1">
      <c r="A19" s="62"/>
      <c r="B19" s="49"/>
      <c r="C19" s="44"/>
      <c r="D19" s="44"/>
      <c r="E19" s="45"/>
      <c r="F19" s="66"/>
      <c r="G19" s="47"/>
    </row>
    <row r="20" spans="1:7" s="41" customFormat="1" ht="17.25" thickBot="1" thickTop="1">
      <c r="A20" s="54"/>
      <c r="B20" s="55"/>
      <c r="C20" s="44"/>
      <c r="D20" s="44"/>
      <c r="E20" s="45"/>
      <c r="F20" s="52">
        <f>SUM(F19:F19)</f>
        <v>0</v>
      </c>
      <c r="G20" s="56">
        <f>B18-F20</f>
        <v>0</v>
      </c>
    </row>
    <row r="21" spans="1:7" s="41" customFormat="1" ht="15.75">
      <c r="A21" s="57" t="s">
        <v>14</v>
      </c>
      <c r="B21" s="58">
        <v>0</v>
      </c>
      <c r="C21" s="44"/>
      <c r="D21" s="44"/>
      <c r="E21" s="45"/>
      <c r="F21" s="46"/>
      <c r="G21" s="47"/>
    </row>
    <row r="22" spans="1:7" s="41" customFormat="1" ht="16.5" thickBot="1">
      <c r="A22" s="62"/>
      <c r="B22" s="49"/>
      <c r="C22" s="44"/>
      <c r="D22" s="44"/>
      <c r="E22" s="45"/>
      <c r="F22" s="66"/>
      <c r="G22" s="47"/>
    </row>
    <row r="23" spans="1:7" s="41" customFormat="1" ht="17.25" thickBot="1" thickTop="1">
      <c r="A23" s="54"/>
      <c r="B23" s="55"/>
      <c r="C23" s="44"/>
      <c r="D23" s="44"/>
      <c r="E23" s="45"/>
      <c r="F23" s="52">
        <f>SUM(F22:F22)</f>
        <v>0</v>
      </c>
      <c r="G23" s="56">
        <f>B21-F23</f>
        <v>0</v>
      </c>
    </row>
    <row r="24" spans="1:7" s="41" customFormat="1" ht="15.75">
      <c r="A24" s="57" t="s">
        <v>50</v>
      </c>
      <c r="B24" s="58">
        <v>0</v>
      </c>
      <c r="C24" s="44"/>
      <c r="D24" s="44"/>
      <c r="E24" s="45"/>
      <c r="F24" s="46"/>
      <c r="G24" s="47"/>
    </row>
    <row r="25" spans="1:7" s="41" customFormat="1" ht="16.5" thickBot="1">
      <c r="A25" s="67"/>
      <c r="B25" s="49"/>
      <c r="C25"/>
      <c r="D25"/>
      <c r="E25" s="50"/>
      <c r="F25" s="61"/>
      <c r="G25" s="47"/>
    </row>
    <row r="26" spans="1:7" s="41" customFormat="1" ht="17.25" thickBot="1" thickTop="1">
      <c r="A26" s="54"/>
      <c r="B26" s="55"/>
      <c r="C26" s="44"/>
      <c r="D26" s="44"/>
      <c r="E26" s="45"/>
      <c r="F26" s="52">
        <f>SUM(F25:F25)</f>
        <v>0</v>
      </c>
      <c r="G26" s="56">
        <f>B24-F26</f>
        <v>0</v>
      </c>
    </row>
    <row r="27" spans="1:7" s="41" customFormat="1" ht="15.75">
      <c r="A27" s="96" t="s">
        <v>62</v>
      </c>
      <c r="B27" s="58">
        <v>0</v>
      </c>
      <c r="C27" s="44"/>
      <c r="D27" s="44"/>
      <c r="E27" s="45"/>
      <c r="F27" s="46"/>
      <c r="G27" s="47"/>
    </row>
    <row r="28" spans="1:7" s="41" customFormat="1" ht="16.5" thickBot="1">
      <c r="A28" s="67"/>
      <c r="B28" s="49"/>
      <c r="C28"/>
      <c r="D28"/>
      <c r="E28" s="50"/>
      <c r="F28" s="52"/>
      <c r="G28" s="51"/>
    </row>
    <row r="29" spans="1:7" s="41" customFormat="1" ht="17.25" thickBot="1" thickTop="1">
      <c r="A29" s="54"/>
      <c r="B29" s="55"/>
      <c r="C29" s="44"/>
      <c r="D29" s="44"/>
      <c r="E29" s="45"/>
      <c r="F29" s="102">
        <f>SUM(F28:F28)</f>
        <v>0</v>
      </c>
      <c r="G29" s="101">
        <f>B27-F29</f>
        <v>0</v>
      </c>
    </row>
    <row r="30" spans="1:10" ht="15.75">
      <c r="A30" s="57" t="s">
        <v>15</v>
      </c>
      <c r="B30" s="58">
        <v>0</v>
      </c>
      <c r="G30" s="47"/>
      <c r="H30" s="59"/>
      <c r="J30" s="60"/>
    </row>
    <row r="31" spans="1:10" ht="16.5" thickBot="1">
      <c r="A31" s="48"/>
      <c r="B31" s="49"/>
      <c r="F31" s="61"/>
      <c r="G31" s="47"/>
      <c r="H31" s="59"/>
      <c r="J31" s="60"/>
    </row>
    <row r="32" spans="1:10" ht="17.25" thickBot="1" thickTop="1">
      <c r="A32" s="62"/>
      <c r="B32" s="49"/>
      <c r="F32" s="52">
        <f>SUM(F31:F31)</f>
        <v>0</v>
      </c>
      <c r="G32" s="56">
        <f>B30-F32</f>
        <v>0</v>
      </c>
      <c r="H32" s="59"/>
      <c r="J32" s="60"/>
    </row>
    <row r="33" spans="1:10" ht="15.75">
      <c r="A33" s="57" t="s">
        <v>16</v>
      </c>
      <c r="B33" s="58">
        <v>0</v>
      </c>
      <c r="G33" s="47"/>
      <c r="H33" s="59"/>
      <c r="J33" s="60"/>
    </row>
    <row r="34" spans="1:10" ht="16.5" thickBot="1">
      <c r="A34" s="67"/>
      <c r="B34" s="72"/>
      <c r="F34" s="61"/>
      <c r="G34" s="53"/>
      <c r="H34" s="59"/>
      <c r="J34" s="60"/>
    </row>
    <row r="35" spans="2:10" ht="17.25" thickBot="1" thickTop="1">
      <c r="B35" s="72"/>
      <c r="F35" s="52">
        <f>SUM(F34:F34)</f>
        <v>0</v>
      </c>
      <c r="G35" s="56">
        <f>B33-F35</f>
        <v>0</v>
      </c>
      <c r="H35" s="59"/>
      <c r="J35" s="60"/>
    </row>
    <row r="36" spans="1:10" ht="15.75">
      <c r="A36" s="57" t="s">
        <v>79</v>
      </c>
      <c r="B36" s="58">
        <v>0</v>
      </c>
      <c r="G36" s="74"/>
      <c r="H36" s="59"/>
      <c r="J36" s="60"/>
    </row>
    <row r="37" spans="1:10" ht="16.5" thickBot="1">
      <c r="A37" s="48"/>
      <c r="B37" s="49"/>
      <c r="F37" s="61"/>
      <c r="G37" s="74"/>
      <c r="H37" s="59"/>
      <c r="J37" s="60"/>
    </row>
    <row r="38" spans="1:10" ht="17.25" thickBot="1" thickTop="1">
      <c r="A38" s="54"/>
      <c r="B38" s="72"/>
      <c r="F38" s="52">
        <f>SUM(F37:F37)</f>
        <v>0</v>
      </c>
      <c r="G38" s="56">
        <f>B36-F38</f>
        <v>0</v>
      </c>
      <c r="H38" s="59"/>
      <c r="J38" s="60"/>
    </row>
    <row r="39" spans="1:10" ht="15.75">
      <c r="A39" s="57" t="s">
        <v>45</v>
      </c>
      <c r="B39" s="58">
        <v>0</v>
      </c>
      <c r="G39" s="47"/>
      <c r="H39" s="59"/>
      <c r="J39" s="60"/>
    </row>
    <row r="40" spans="1:10" ht="16.5" thickBot="1">
      <c r="A40" s="67"/>
      <c r="B40" s="72"/>
      <c r="F40" s="61"/>
      <c r="G40" s="64"/>
      <c r="H40" s="59"/>
      <c r="J40" s="60"/>
    </row>
    <row r="41" spans="2:10" ht="17.25" thickBot="1" thickTop="1">
      <c r="B41" s="72"/>
      <c r="F41" s="52">
        <f>SUM(F40:F40)</f>
        <v>0</v>
      </c>
      <c r="G41" s="56">
        <f>B39-F41</f>
        <v>0</v>
      </c>
      <c r="H41" s="59"/>
      <c r="J41" s="60"/>
    </row>
    <row r="42" spans="1:10" ht="15.75">
      <c r="A42" s="57" t="s">
        <v>17</v>
      </c>
      <c r="B42" s="58">
        <v>0</v>
      </c>
      <c r="G42" s="74"/>
      <c r="H42" s="59"/>
      <c r="J42" s="60"/>
    </row>
    <row r="43" spans="1:10" ht="16.5" thickBot="1">
      <c r="A43" s="67"/>
      <c r="B43" s="49"/>
      <c r="F43" s="61"/>
      <c r="G43" s="74"/>
      <c r="H43" s="59"/>
      <c r="J43" s="60"/>
    </row>
    <row r="44" spans="1:10" ht="17.25" thickBot="1" thickTop="1">
      <c r="A44" s="54"/>
      <c r="B44" s="72"/>
      <c r="F44" s="52">
        <f>SUM(F43:F43)</f>
        <v>0</v>
      </c>
      <c r="G44" s="56">
        <f>B42-F44</f>
        <v>0</v>
      </c>
      <c r="H44" s="59"/>
      <c r="J44" s="60"/>
    </row>
    <row r="45" spans="1:10" ht="15.75">
      <c r="A45" s="57" t="s">
        <v>80</v>
      </c>
      <c r="B45" s="58">
        <v>0</v>
      </c>
      <c r="G45" s="74"/>
      <c r="H45" s="59"/>
      <c r="J45" s="60"/>
    </row>
    <row r="46" spans="1:10" ht="16.5" thickBot="1">
      <c r="A46" s="67"/>
      <c r="B46" s="72"/>
      <c r="F46" s="61"/>
      <c r="G46" s="74"/>
      <c r="H46" s="59"/>
      <c r="J46" s="60"/>
    </row>
    <row r="47" spans="1:10" ht="17.25" thickBot="1" thickTop="1">
      <c r="A47" s="54"/>
      <c r="B47" s="72"/>
      <c r="F47" s="52">
        <f>SUM(F46:F46)</f>
        <v>0</v>
      </c>
      <c r="G47" s="56">
        <f>B45-F47</f>
        <v>0</v>
      </c>
      <c r="H47" s="59"/>
      <c r="J47" s="60"/>
    </row>
    <row r="48" spans="1:10" ht="15.75">
      <c r="A48" s="57" t="s">
        <v>81</v>
      </c>
      <c r="B48" s="58">
        <v>0</v>
      </c>
      <c r="G48" s="74"/>
      <c r="H48" s="59"/>
      <c r="J48" s="60"/>
    </row>
    <row r="49" spans="1:10" ht="16.5" thickBot="1">
      <c r="A49" s="67"/>
      <c r="B49" s="72"/>
      <c r="F49" s="61"/>
      <c r="G49" s="74"/>
      <c r="H49" s="59"/>
      <c r="J49" s="60"/>
    </row>
    <row r="50" spans="1:10" ht="17.25" thickBot="1" thickTop="1">
      <c r="A50" s="54"/>
      <c r="B50" s="72"/>
      <c r="F50" s="52">
        <f>SUM(F49:F49)</f>
        <v>0</v>
      </c>
      <c r="G50" s="56">
        <f>B48-F50</f>
        <v>0</v>
      </c>
      <c r="H50" s="59"/>
      <c r="J50" s="60"/>
    </row>
    <row r="51" spans="1:7" ht="15.75">
      <c r="A51" s="57" t="s">
        <v>18</v>
      </c>
      <c r="B51" s="58">
        <v>0</v>
      </c>
      <c r="G51" s="74"/>
    </row>
    <row r="52" spans="1:7" ht="16.5" thickBot="1">
      <c r="A52" s="67"/>
      <c r="B52" s="68"/>
      <c r="C52" s="63"/>
      <c r="D52" s="69"/>
      <c r="E52" s="70"/>
      <c r="F52" s="71"/>
      <c r="G52" s="75"/>
    </row>
    <row r="53" spans="1:7" ht="17.25" thickBot="1" thickTop="1">
      <c r="A53" s="54"/>
      <c r="B53" s="72"/>
      <c r="F53" s="52">
        <f>SUM(F52:F52)</f>
        <v>0</v>
      </c>
      <c r="G53" s="56">
        <f>B51-F53</f>
        <v>0</v>
      </c>
    </row>
    <row r="54" spans="1:7" ht="15.75">
      <c r="A54" s="57" t="s">
        <v>19</v>
      </c>
      <c r="B54" s="58">
        <v>0</v>
      </c>
      <c r="G54" s="74"/>
    </row>
    <row r="55" spans="1:7" ht="16.5" thickBot="1">
      <c r="A55" s="67"/>
      <c r="B55" s="72"/>
      <c r="C55" s="76"/>
      <c r="D55" s="76"/>
      <c r="F55" s="61"/>
      <c r="G55" s="75"/>
    </row>
    <row r="56" spans="1:7" ht="17.25" thickBot="1" thickTop="1">
      <c r="A56" s="54"/>
      <c r="B56" s="72"/>
      <c r="F56" s="52">
        <f>SUM(F55:F55)</f>
        <v>0</v>
      </c>
      <c r="G56" s="56">
        <f>B54-F56</f>
        <v>0</v>
      </c>
    </row>
    <row r="57" spans="1:7" ht="15.75">
      <c r="A57" s="96" t="s">
        <v>56</v>
      </c>
      <c r="B57" s="58">
        <v>0</v>
      </c>
      <c r="G57" s="74"/>
    </row>
    <row r="58" spans="1:7" ht="16.5" thickBot="1">
      <c r="A58" s="67"/>
      <c r="B58" s="72"/>
      <c r="C58" s="76"/>
      <c r="D58" s="76"/>
      <c r="F58" s="61"/>
      <c r="G58" s="74"/>
    </row>
    <row r="59" spans="1:7" ht="17.25" thickBot="1" thickTop="1">
      <c r="A59" s="54"/>
      <c r="B59" s="72"/>
      <c r="F59" s="52">
        <f>SUM(F57:F58)</f>
        <v>0</v>
      </c>
      <c r="G59" s="56">
        <f>B57-F59</f>
        <v>0</v>
      </c>
    </row>
    <row r="60" spans="1:10" ht="15.75">
      <c r="A60" s="96" t="s">
        <v>65</v>
      </c>
      <c r="B60" s="58">
        <v>0</v>
      </c>
      <c r="G60" s="74"/>
      <c r="H60" s="59"/>
      <c r="J60" s="60"/>
    </row>
    <row r="61" spans="1:10" ht="16.5" thickBot="1">
      <c r="A61" s="67"/>
      <c r="B61" s="72"/>
      <c r="F61" s="61"/>
      <c r="G61" s="74"/>
      <c r="H61" s="59"/>
      <c r="J61" s="60"/>
    </row>
    <row r="62" spans="1:10" ht="17.25" thickBot="1" thickTop="1">
      <c r="A62" s="54"/>
      <c r="B62" s="72"/>
      <c r="F62" s="52">
        <f>SUM(F61:F61)</f>
        <v>0</v>
      </c>
      <c r="G62" s="56">
        <f>B60-F62</f>
        <v>0</v>
      </c>
      <c r="H62" s="59"/>
      <c r="J62" s="60"/>
    </row>
    <row r="63" spans="1:10" ht="15.75">
      <c r="A63" s="96" t="s">
        <v>67</v>
      </c>
      <c r="B63" s="58">
        <v>0</v>
      </c>
      <c r="G63" s="74"/>
      <c r="H63" s="59"/>
      <c r="J63" s="60"/>
    </row>
    <row r="64" spans="1:10" ht="16.5" thickBot="1">
      <c r="A64" s="67"/>
      <c r="B64" s="72"/>
      <c r="F64" s="61"/>
      <c r="G64" s="74"/>
      <c r="H64" s="59"/>
      <c r="J64" s="60"/>
    </row>
    <row r="65" spans="1:10" ht="17.25" thickBot="1" thickTop="1">
      <c r="A65" s="54"/>
      <c r="B65" s="72"/>
      <c r="F65" s="52">
        <f>SUM(F64:F64)</f>
        <v>0</v>
      </c>
      <c r="G65" s="56">
        <f>B63-F65</f>
        <v>0</v>
      </c>
      <c r="H65" s="59"/>
      <c r="J65" s="60"/>
    </row>
    <row r="66" spans="1:10" ht="15.75">
      <c r="A66" s="57" t="s">
        <v>82</v>
      </c>
      <c r="B66" s="58">
        <v>0</v>
      </c>
      <c r="G66" s="74"/>
      <c r="H66" s="59"/>
      <c r="J66" s="60"/>
    </row>
    <row r="67" spans="1:10" ht="16.5" thickBot="1">
      <c r="A67" s="67"/>
      <c r="B67" s="72"/>
      <c r="F67" s="61"/>
      <c r="G67" s="74"/>
      <c r="H67" s="59"/>
      <c r="J67" s="60"/>
    </row>
    <row r="68" spans="1:10" ht="17.25" thickBot="1" thickTop="1">
      <c r="A68" s="54"/>
      <c r="B68" s="72"/>
      <c r="F68" s="52">
        <f>SUM(F67:F67)</f>
        <v>0</v>
      </c>
      <c r="G68" s="56">
        <f>B66-F68</f>
        <v>0</v>
      </c>
      <c r="H68" s="59"/>
      <c r="J68" s="60"/>
    </row>
    <row r="69" spans="1:10" ht="15.75">
      <c r="A69" s="57" t="s">
        <v>20</v>
      </c>
      <c r="B69" s="58">
        <v>0</v>
      </c>
      <c r="G69" s="74"/>
      <c r="H69" s="59"/>
      <c r="J69" s="60"/>
    </row>
    <row r="70" spans="1:10" ht="16.5" thickBot="1">
      <c r="A70" s="54"/>
      <c r="B70" s="72"/>
      <c r="F70" s="61"/>
      <c r="G70" s="74"/>
      <c r="H70" s="59"/>
      <c r="J70" s="60"/>
    </row>
    <row r="71" spans="1:10" ht="17.25" thickBot="1" thickTop="1">
      <c r="A71" s="54"/>
      <c r="B71" s="72"/>
      <c r="F71" s="52">
        <f>SUM(F70:F70)</f>
        <v>0</v>
      </c>
      <c r="G71" s="56">
        <f>B69-F71</f>
        <v>0</v>
      </c>
      <c r="H71" s="59"/>
      <c r="J71" s="60"/>
    </row>
    <row r="72" spans="1:10" ht="15.75">
      <c r="A72" s="57" t="s">
        <v>36</v>
      </c>
      <c r="B72" s="58">
        <v>0</v>
      </c>
      <c r="G72" s="74"/>
      <c r="H72" s="59"/>
      <c r="J72" s="60"/>
    </row>
    <row r="73" spans="1:10" ht="16.5" thickBot="1">
      <c r="A73" s="103"/>
      <c r="B73" s="72"/>
      <c r="C73" s="97"/>
      <c r="D73" s="97"/>
      <c r="E73" s="98"/>
      <c r="F73" s="61"/>
      <c r="G73" s="75"/>
      <c r="H73" s="59"/>
      <c r="J73" s="60"/>
    </row>
    <row r="74" spans="1:10" ht="14.25" customHeight="1" thickBot="1" thickTop="1">
      <c r="A74" s="54"/>
      <c r="B74" s="72"/>
      <c r="F74" s="52">
        <f>SUM(F73:F73)</f>
        <v>0</v>
      </c>
      <c r="G74" s="56">
        <f>B72-F74</f>
        <v>0</v>
      </c>
      <c r="H74" s="59"/>
      <c r="J74" s="60"/>
    </row>
    <row r="75" spans="1:7" ht="15.75">
      <c r="A75" s="57" t="s">
        <v>21</v>
      </c>
      <c r="B75" s="58">
        <v>0</v>
      </c>
      <c r="G75" s="74"/>
    </row>
    <row r="76" spans="1:7" ht="16.5" thickBot="1">
      <c r="A76" s="67"/>
      <c r="B76" s="72"/>
      <c r="C76" s="76"/>
      <c r="D76" s="76"/>
      <c r="F76" s="61"/>
      <c r="G76" s="75"/>
    </row>
    <row r="77" spans="1:7" ht="17.25" thickBot="1" thickTop="1">
      <c r="A77" s="54"/>
      <c r="B77" s="72"/>
      <c r="F77" s="52">
        <f>SUM(F76:F76)</f>
        <v>0</v>
      </c>
      <c r="G77" s="56">
        <f>B75-F77</f>
        <v>0</v>
      </c>
    </row>
    <row r="78" spans="1:7" ht="15.75">
      <c r="A78" s="57" t="s">
        <v>83</v>
      </c>
      <c r="B78" s="58">
        <v>0</v>
      </c>
      <c r="G78" s="74"/>
    </row>
    <row r="79" spans="1:7" ht="16.5" thickBot="1">
      <c r="A79" s="48"/>
      <c r="B79" s="49"/>
      <c r="F79" s="61"/>
      <c r="G79" s="78"/>
    </row>
    <row r="80" spans="1:7" ht="17.25" thickBot="1" thickTop="1">
      <c r="A80" s="54"/>
      <c r="B80" s="72"/>
      <c r="F80" s="52">
        <f>SUM(F78:F79)</f>
        <v>0</v>
      </c>
      <c r="G80" s="56">
        <f>B78-F80</f>
        <v>0</v>
      </c>
    </row>
    <row r="81" spans="1:7" ht="15.75">
      <c r="A81" s="57" t="s">
        <v>84</v>
      </c>
      <c r="B81" s="58">
        <v>0</v>
      </c>
      <c r="G81" s="74"/>
    </row>
    <row r="82" spans="1:9" ht="16.5" thickBot="1">
      <c r="A82" s="54"/>
      <c r="B82" s="72"/>
      <c r="C82" s="76"/>
      <c r="D82" s="76"/>
      <c r="F82" s="61"/>
      <c r="G82" s="78"/>
      <c r="I82" s="79"/>
    </row>
    <row r="83" spans="1:7" ht="17.25" thickBot="1" thickTop="1">
      <c r="A83" s="54"/>
      <c r="B83" s="72"/>
      <c r="F83" s="52">
        <f>SUM(F81:F82)</f>
        <v>0</v>
      </c>
      <c r="G83" s="56">
        <f>B81-F83</f>
        <v>0</v>
      </c>
    </row>
    <row r="84" spans="1:7" ht="15.75">
      <c r="A84" s="96" t="s">
        <v>69</v>
      </c>
      <c r="B84" s="58">
        <v>0</v>
      </c>
      <c r="G84" s="74"/>
    </row>
    <row r="85" spans="1:9" ht="16.5" thickBot="1">
      <c r="A85" s="48"/>
      <c r="B85" s="49"/>
      <c r="F85" s="61"/>
      <c r="G85" s="78"/>
      <c r="I85" s="79"/>
    </row>
    <row r="86" spans="1:7" ht="17.25" thickBot="1" thickTop="1">
      <c r="A86" s="54"/>
      <c r="B86" s="72"/>
      <c r="F86" s="52">
        <f>SUM(F84:F85)</f>
        <v>0</v>
      </c>
      <c r="G86" s="56">
        <f>B84-F86</f>
        <v>0</v>
      </c>
    </row>
    <row r="87" spans="1:7" ht="15.75">
      <c r="A87" s="57" t="s">
        <v>41</v>
      </c>
      <c r="B87" s="58">
        <v>0</v>
      </c>
      <c r="G87" s="74"/>
    </row>
    <row r="88" spans="1:7" ht="16.5" thickBot="1">
      <c r="A88" s="48"/>
      <c r="B88" s="49"/>
      <c r="F88" s="61"/>
      <c r="G88" s="78"/>
    </row>
    <row r="89" spans="1:7" ht="17.25" thickBot="1" thickTop="1">
      <c r="A89" s="67"/>
      <c r="B89" s="72"/>
      <c r="F89" s="52">
        <f>SUM(F87:F88)</f>
        <v>0</v>
      </c>
      <c r="G89" s="56">
        <f>B87-F89</f>
        <v>0</v>
      </c>
    </row>
    <row r="90" spans="1:7" ht="15.75">
      <c r="A90" s="96" t="s">
        <v>58</v>
      </c>
      <c r="B90" s="58">
        <v>0</v>
      </c>
      <c r="G90" s="74"/>
    </row>
    <row r="91" spans="1:7" ht="16.5" thickBot="1">
      <c r="A91" s="99"/>
      <c r="B91" s="49"/>
      <c r="C91" s="97"/>
      <c r="D91" s="97"/>
      <c r="E91" s="98"/>
      <c r="F91" s="61"/>
      <c r="G91" s="104"/>
    </row>
    <row r="92" spans="1:7" ht="17.25" thickBot="1" thickTop="1">
      <c r="A92" s="54"/>
      <c r="B92" s="72"/>
      <c r="F92" s="52">
        <f>SUM(F90:F91)</f>
        <v>0</v>
      </c>
      <c r="G92" s="56">
        <f>B90-F92</f>
        <v>0</v>
      </c>
    </row>
    <row r="93" spans="1:10" ht="15.75">
      <c r="A93" s="57" t="s">
        <v>22</v>
      </c>
      <c r="B93" s="58">
        <v>0</v>
      </c>
      <c r="G93" s="80"/>
      <c r="H93" s="59"/>
      <c r="J93" s="60"/>
    </row>
    <row r="94" spans="1:10" ht="16.5" thickBot="1">
      <c r="A94" s="67"/>
      <c r="B94" s="72"/>
      <c r="F94" s="61"/>
      <c r="G94" s="81"/>
      <c r="H94" s="59"/>
      <c r="J94" s="60"/>
    </row>
    <row r="95" spans="1:10" ht="17.25" thickBot="1" thickTop="1">
      <c r="A95" s="54"/>
      <c r="B95" s="72"/>
      <c r="F95" s="52">
        <f>SUM(F94:F94)</f>
        <v>0</v>
      </c>
      <c r="G95" s="56">
        <f>B93-F95</f>
        <v>0</v>
      </c>
      <c r="H95" s="59"/>
      <c r="J95" s="60"/>
    </row>
    <row r="96" spans="1:10" ht="15.75">
      <c r="A96" s="57" t="s">
        <v>85</v>
      </c>
      <c r="B96" s="58">
        <v>0</v>
      </c>
      <c r="G96" s="80"/>
      <c r="H96" s="59"/>
      <c r="J96" s="60"/>
    </row>
    <row r="97" spans="1:10" ht="16.5" thickBot="1">
      <c r="A97" s="67"/>
      <c r="B97" s="72"/>
      <c r="F97" s="61"/>
      <c r="G97" s="74"/>
      <c r="H97" s="59"/>
      <c r="J97" s="60"/>
    </row>
    <row r="98" spans="1:10" ht="17.25" thickBot="1" thickTop="1">
      <c r="A98" s="54"/>
      <c r="B98" s="72"/>
      <c r="F98" s="52">
        <f>SUM(F97:F97)</f>
        <v>0</v>
      </c>
      <c r="G98" s="56">
        <f>B96-F98</f>
        <v>0</v>
      </c>
      <c r="H98" s="59"/>
      <c r="J98" s="60"/>
    </row>
    <row r="99" spans="1:10" ht="15.75">
      <c r="A99" s="57" t="s">
        <v>86</v>
      </c>
      <c r="B99" s="58">
        <v>0</v>
      </c>
      <c r="G99" s="74"/>
      <c r="H99" s="59"/>
      <c r="J99" s="60"/>
    </row>
    <row r="100" spans="1:10" ht="16.5" thickBot="1">
      <c r="A100" s="67"/>
      <c r="B100" s="72"/>
      <c r="F100" s="61"/>
      <c r="G100" s="75"/>
      <c r="H100" s="59"/>
      <c r="J100" s="60"/>
    </row>
    <row r="101" spans="1:10" ht="17.25" thickBot="1" thickTop="1">
      <c r="A101" s="67"/>
      <c r="B101" s="72"/>
      <c r="F101" s="52">
        <f>SUM(F100:F100)</f>
        <v>0</v>
      </c>
      <c r="G101" s="56">
        <f>B99-F101</f>
        <v>0</v>
      </c>
      <c r="H101" s="59"/>
      <c r="J101" s="60"/>
    </row>
    <row r="102" spans="1:7" ht="15.75">
      <c r="A102" s="57" t="s">
        <v>48</v>
      </c>
      <c r="B102" s="58">
        <v>0</v>
      </c>
      <c r="G102" s="74"/>
    </row>
    <row r="103" spans="1:7" ht="16.5" thickBot="1">
      <c r="A103" s="62"/>
      <c r="B103" s="49"/>
      <c r="F103" s="61"/>
      <c r="G103" s="74"/>
    </row>
    <row r="104" spans="1:7" ht="17.25" thickBot="1" thickTop="1">
      <c r="A104" s="54"/>
      <c r="B104" s="72"/>
      <c r="F104" s="52">
        <f>SUM(F102:F103)</f>
        <v>0</v>
      </c>
      <c r="G104" s="56">
        <f>B102-F104</f>
        <v>0</v>
      </c>
    </row>
    <row r="105" spans="1:7" ht="15.75">
      <c r="A105" s="57" t="s">
        <v>23</v>
      </c>
      <c r="B105" s="58">
        <v>0</v>
      </c>
      <c r="G105" s="74"/>
    </row>
    <row r="106" spans="1:7" ht="16.5" thickBot="1">
      <c r="A106" s="67"/>
      <c r="B106" s="68"/>
      <c r="C106" s="63"/>
      <c r="D106" s="69"/>
      <c r="E106" s="70"/>
      <c r="F106" s="71"/>
      <c r="G106" s="78"/>
    </row>
    <row r="107" spans="1:7" ht="17.25" thickBot="1" thickTop="1">
      <c r="A107" s="67"/>
      <c r="B107" s="72"/>
      <c r="F107" s="52">
        <f>SUM(F105:F106)</f>
        <v>0</v>
      </c>
      <c r="G107" s="56">
        <f>B105-F107</f>
        <v>0</v>
      </c>
    </row>
    <row r="108" spans="1:10" ht="15.75">
      <c r="A108" s="57" t="s">
        <v>24</v>
      </c>
      <c r="B108" s="58">
        <v>0</v>
      </c>
      <c r="G108" s="74"/>
      <c r="H108" s="59"/>
      <c r="J108" s="60"/>
    </row>
    <row r="109" spans="1:10" ht="16.5" thickBot="1">
      <c r="A109" s="100"/>
      <c r="B109"/>
      <c r="E109" s="97"/>
      <c r="F109" s="61"/>
      <c r="G109" s="75"/>
      <c r="H109" s="59"/>
      <c r="J109" s="60"/>
    </row>
    <row r="110" spans="1:10" ht="17.25" thickBot="1" thickTop="1">
      <c r="A110" s="82"/>
      <c r="B110" s="83"/>
      <c r="C110" s="84"/>
      <c r="D110" s="84"/>
      <c r="E110" s="85"/>
      <c r="F110" s="86">
        <f>SUM(F109:F109)</f>
        <v>0</v>
      </c>
      <c r="G110" s="56">
        <f>B108-F110</f>
        <v>0</v>
      </c>
      <c r="H110" s="59"/>
      <c r="J110" s="60"/>
    </row>
    <row r="111" spans="1:7" s="89" customFormat="1" ht="12.75">
      <c r="A111" s="87" t="s">
        <v>4</v>
      </c>
      <c r="B111" s="88">
        <f>SUM(B3:B110)</f>
        <v>0</v>
      </c>
      <c r="E111" s="90"/>
      <c r="F111" s="91" t="s">
        <v>87</v>
      </c>
      <c r="G111" s="88">
        <f>SUM(G5:G110)</f>
        <v>0</v>
      </c>
    </row>
    <row r="112" spans="1:7" ht="15.75">
      <c r="A112" s="92"/>
      <c r="B112" s="93"/>
      <c r="C112" s="41"/>
      <c r="D112" s="41"/>
      <c r="E112" s="94"/>
      <c r="F112" s="77"/>
      <c r="G112" s="93"/>
    </row>
    <row r="113" spans="1:7" ht="15.75">
      <c r="A113" s="92"/>
      <c r="B113" s="93"/>
      <c r="C113" s="41"/>
      <c r="D113" s="41"/>
      <c r="E113" s="94"/>
      <c r="F113" s="77"/>
      <c r="G113" s="93"/>
    </row>
    <row r="114" spans="1:7" ht="15.75">
      <c r="A114" s="92"/>
      <c r="B114" s="93"/>
      <c r="C114" s="41"/>
      <c r="D114" s="41"/>
      <c r="E114" s="94"/>
      <c r="F114" s="77"/>
      <c r="G114" s="93"/>
    </row>
    <row r="115" spans="1:7" ht="15.75">
      <c r="A115" s="92"/>
      <c r="B115" s="93"/>
      <c r="C115" s="41"/>
      <c r="D115" s="41"/>
      <c r="E115" s="94"/>
      <c r="F115" s="77"/>
      <c r="G115" s="93"/>
    </row>
    <row r="116" spans="1:7" ht="15.75">
      <c r="A116" s="92"/>
      <c r="B116" s="93"/>
      <c r="C116" s="41"/>
      <c r="D116" s="41"/>
      <c r="E116" s="94"/>
      <c r="F116" s="77"/>
      <c r="G116" s="93"/>
    </row>
    <row r="117" spans="1:7" ht="15.75">
      <c r="A117" s="92"/>
      <c r="B117" s="93"/>
      <c r="C117" s="41"/>
      <c r="D117" s="41"/>
      <c r="E117" s="94"/>
      <c r="F117" s="77"/>
      <c r="G117" s="93"/>
    </row>
    <row r="118" spans="1:7" ht="15.75">
      <c r="A118" s="92"/>
      <c r="B118" s="93"/>
      <c r="C118" s="41"/>
      <c r="D118" s="41"/>
      <c r="E118" s="94"/>
      <c r="F118" s="77"/>
      <c r="G118" s="93"/>
    </row>
    <row r="119" spans="1:7" ht="15.75">
      <c r="A119" s="92"/>
      <c r="B119" s="93"/>
      <c r="C119" s="41"/>
      <c r="D119" s="41"/>
      <c r="E119" s="94"/>
      <c r="F119" s="77"/>
      <c r="G119" s="93"/>
    </row>
    <row r="120" spans="1:7" ht="15.75">
      <c r="A120" s="92"/>
      <c r="B120" s="93"/>
      <c r="C120" s="41"/>
      <c r="D120" s="41"/>
      <c r="E120" s="94"/>
      <c r="F120" s="77"/>
      <c r="G120" s="93"/>
    </row>
    <row r="121" spans="1:7" ht="15.75">
      <c r="A121" s="92"/>
      <c r="B121" s="93"/>
      <c r="C121" s="41"/>
      <c r="D121" s="41"/>
      <c r="E121" s="94"/>
      <c r="F121" s="77"/>
      <c r="G121" s="93"/>
    </row>
    <row r="122" spans="1:7" ht="15.75">
      <c r="A122" s="92"/>
      <c r="B122" s="93"/>
      <c r="C122" s="41"/>
      <c r="D122" s="41"/>
      <c r="E122" s="94"/>
      <c r="F122" s="77"/>
      <c r="G122" s="93"/>
    </row>
    <row r="123" spans="1:7" ht="15.75">
      <c r="A123" s="92"/>
      <c r="B123" s="93"/>
      <c r="C123" s="41"/>
      <c r="D123" s="41"/>
      <c r="E123" s="94"/>
      <c r="F123" s="77"/>
      <c r="G123" s="93"/>
    </row>
    <row r="124" spans="1:7" ht="15.75">
      <c r="A124" s="92"/>
      <c r="B124" s="93"/>
      <c r="C124" s="41"/>
      <c r="D124" s="41"/>
      <c r="E124" s="94"/>
      <c r="F124" s="77"/>
      <c r="G124" s="93"/>
    </row>
    <row r="125" spans="1:7" ht="15.75">
      <c r="A125" s="92"/>
      <c r="B125" s="93"/>
      <c r="C125" s="41"/>
      <c r="D125" s="41"/>
      <c r="E125" s="94"/>
      <c r="F125" s="77"/>
      <c r="G125" s="93"/>
    </row>
    <row r="126" spans="1:7" ht="15.75">
      <c r="A126" s="92"/>
      <c r="B126" s="93"/>
      <c r="C126" s="41"/>
      <c r="D126" s="41"/>
      <c r="E126" s="94"/>
      <c r="F126" s="77"/>
      <c r="G126" s="93"/>
    </row>
    <row r="127" spans="1:7" ht="15.75">
      <c r="A127" s="92"/>
      <c r="B127" s="93"/>
      <c r="C127" s="41"/>
      <c r="D127" s="41"/>
      <c r="E127" s="94"/>
      <c r="F127" s="77"/>
      <c r="G127" s="93"/>
    </row>
    <row r="128" spans="1:7" ht="15.75">
      <c r="A128" s="92"/>
      <c r="B128" s="93"/>
      <c r="C128" s="41"/>
      <c r="D128" s="41"/>
      <c r="E128" s="94"/>
      <c r="F128" s="77"/>
      <c r="G128" s="93"/>
    </row>
    <row r="129" spans="1:7" ht="15.75">
      <c r="A129" s="92"/>
      <c r="B129" s="93"/>
      <c r="C129" s="41"/>
      <c r="D129" s="41"/>
      <c r="E129" s="94"/>
      <c r="F129" s="77"/>
      <c r="G129" s="93"/>
    </row>
    <row r="130" spans="1:7" ht="15.75">
      <c r="A130" s="92"/>
      <c r="B130" s="93"/>
      <c r="C130" s="41"/>
      <c r="D130" s="41"/>
      <c r="E130" s="94"/>
      <c r="F130" s="77"/>
      <c r="G130" s="93"/>
    </row>
    <row r="131" spans="1:7" ht="15.75">
      <c r="A131" s="92"/>
      <c r="B131" s="93"/>
      <c r="C131" s="41"/>
      <c r="D131" s="41"/>
      <c r="E131" s="94"/>
      <c r="F131" s="77"/>
      <c r="G131" s="93"/>
    </row>
    <row r="132" spans="1:7" ht="15.75">
      <c r="A132" s="92"/>
      <c r="B132" s="93"/>
      <c r="C132" s="41"/>
      <c r="D132" s="41"/>
      <c r="E132" s="94"/>
      <c r="F132" s="77"/>
      <c r="G132" s="93"/>
    </row>
    <row r="133" spans="1:7" ht="15.75">
      <c r="A133" s="92"/>
      <c r="B133" s="93"/>
      <c r="C133" s="41"/>
      <c r="D133" s="41"/>
      <c r="E133" s="94"/>
      <c r="F133" s="77"/>
      <c r="G133" s="93"/>
    </row>
    <row r="134" spans="1:7" ht="15.75">
      <c r="A134" s="92"/>
      <c r="B134" s="93"/>
      <c r="C134" s="41"/>
      <c r="D134" s="41"/>
      <c r="E134" s="94"/>
      <c r="F134" s="77"/>
      <c r="G134" s="93"/>
    </row>
    <row r="135" spans="1:7" ht="15.75">
      <c r="A135" s="92"/>
      <c r="B135" s="93"/>
      <c r="C135" s="41"/>
      <c r="D135" s="41"/>
      <c r="E135" s="94"/>
      <c r="F135" s="77"/>
      <c r="G135" s="93"/>
    </row>
    <row r="136" spans="1:7" ht="15.75">
      <c r="A136" s="92"/>
      <c r="B136" s="93"/>
      <c r="C136" s="41"/>
      <c r="D136" s="41"/>
      <c r="E136" s="94"/>
      <c r="F136" s="77"/>
      <c r="G136" s="93"/>
    </row>
    <row r="137" spans="1:7" ht="15.75">
      <c r="A137" s="92"/>
      <c r="B137" s="93"/>
      <c r="C137" s="41"/>
      <c r="D137" s="41"/>
      <c r="E137" s="94"/>
      <c r="F137" s="77"/>
      <c r="G137" s="93"/>
    </row>
    <row r="138" spans="1:7" ht="15.75">
      <c r="A138" s="92"/>
      <c r="B138" s="93"/>
      <c r="C138" s="41"/>
      <c r="D138" s="41"/>
      <c r="E138" s="94"/>
      <c r="F138" s="77"/>
      <c r="G138" s="93"/>
    </row>
    <row r="139" spans="1:7" ht="15.75">
      <c r="A139" s="92"/>
      <c r="B139" s="93"/>
      <c r="C139" s="41"/>
      <c r="D139" s="41"/>
      <c r="E139" s="94"/>
      <c r="F139" s="77"/>
      <c r="G139" s="93"/>
    </row>
    <row r="140" spans="1:7" ht="15.75">
      <c r="A140" s="92"/>
      <c r="B140" s="93"/>
      <c r="C140" s="41"/>
      <c r="D140" s="41"/>
      <c r="E140" s="94"/>
      <c r="F140" s="77"/>
      <c r="G140" s="93"/>
    </row>
    <row r="141" spans="1:7" ht="15.75">
      <c r="A141" s="92"/>
      <c r="B141" s="93"/>
      <c r="C141" s="41"/>
      <c r="D141" s="41"/>
      <c r="E141" s="94"/>
      <c r="F141" s="77"/>
      <c r="G141" s="93"/>
    </row>
    <row r="142" spans="1:7" ht="15.75">
      <c r="A142" s="92"/>
      <c r="B142" s="93"/>
      <c r="C142" s="41"/>
      <c r="D142" s="41"/>
      <c r="E142" s="94"/>
      <c r="F142" s="77"/>
      <c r="G142" s="93"/>
    </row>
    <row r="143" spans="1:7" ht="15.75">
      <c r="A143" s="92"/>
      <c r="B143" s="93"/>
      <c r="C143" s="41"/>
      <c r="D143" s="41"/>
      <c r="E143" s="94"/>
      <c r="F143" s="77"/>
      <c r="G143" s="93"/>
    </row>
    <row r="144" spans="1:7" ht="15.75">
      <c r="A144" s="92"/>
      <c r="B144" s="93"/>
      <c r="C144" s="41"/>
      <c r="D144" s="41"/>
      <c r="E144" s="94"/>
      <c r="F144" s="77"/>
      <c r="G144" s="93"/>
    </row>
    <row r="145" spans="1:7" ht="15.75">
      <c r="A145" s="92"/>
      <c r="B145" s="93"/>
      <c r="C145" s="41"/>
      <c r="D145" s="41"/>
      <c r="E145" s="94"/>
      <c r="F145" s="77"/>
      <c r="G145" s="93"/>
    </row>
    <row r="146" spans="1:7" ht="15.75">
      <c r="A146" s="92"/>
      <c r="B146" s="93"/>
      <c r="C146" s="41"/>
      <c r="D146" s="41"/>
      <c r="E146" s="94"/>
      <c r="F146" s="77"/>
      <c r="G146" s="93"/>
    </row>
    <row r="147" spans="1:7" ht="15.75">
      <c r="A147" s="92"/>
      <c r="B147" s="93"/>
      <c r="C147" s="41"/>
      <c r="D147" s="41"/>
      <c r="E147" s="94"/>
      <c r="F147" s="77"/>
      <c r="G147" s="93"/>
    </row>
    <row r="148" spans="1:7" ht="15.75">
      <c r="A148" s="92"/>
      <c r="B148" s="93"/>
      <c r="C148" s="41"/>
      <c r="D148" s="41"/>
      <c r="E148" s="94"/>
      <c r="F148" s="77"/>
      <c r="G148" s="93"/>
    </row>
    <row r="149" spans="1:7" ht="15.75">
      <c r="A149" s="92"/>
      <c r="B149" s="93"/>
      <c r="C149" s="41"/>
      <c r="D149" s="41"/>
      <c r="E149" s="94"/>
      <c r="F149" s="77"/>
      <c r="G149" s="93"/>
    </row>
    <row r="150" spans="1:7" ht="15.75">
      <c r="A150" s="92"/>
      <c r="B150" s="93"/>
      <c r="C150" s="41"/>
      <c r="D150" s="41"/>
      <c r="E150" s="94"/>
      <c r="F150" s="77"/>
      <c r="G150" s="93"/>
    </row>
    <row r="151" spans="1:7" ht="15.75">
      <c r="A151" s="92"/>
      <c r="B151" s="93"/>
      <c r="C151" s="41"/>
      <c r="D151" s="41"/>
      <c r="E151" s="94"/>
      <c r="F151" s="77"/>
      <c r="G151" s="93"/>
    </row>
    <row r="152" spans="1:7" ht="15.75">
      <c r="A152" s="92"/>
      <c r="B152" s="93"/>
      <c r="C152" s="41"/>
      <c r="D152" s="41"/>
      <c r="E152" s="94"/>
      <c r="F152" s="77"/>
      <c r="G152" s="93"/>
    </row>
    <row r="153" spans="1:7" ht="15.75">
      <c r="A153" s="92"/>
      <c r="B153" s="93"/>
      <c r="C153" s="41"/>
      <c r="D153" s="41"/>
      <c r="E153" s="94"/>
      <c r="F153" s="77"/>
      <c r="G153" s="93"/>
    </row>
    <row r="154" spans="1:7" ht="15.75">
      <c r="A154" s="92"/>
      <c r="B154" s="93"/>
      <c r="C154" s="41"/>
      <c r="D154" s="41"/>
      <c r="E154" s="94"/>
      <c r="F154" s="77"/>
      <c r="G154" s="93"/>
    </row>
    <row r="155" spans="1:7" ht="15.75">
      <c r="A155" s="92"/>
      <c r="B155" s="93"/>
      <c r="C155" s="41"/>
      <c r="D155" s="41"/>
      <c r="E155" s="94"/>
      <c r="F155" s="77"/>
      <c r="G155" s="93"/>
    </row>
    <row r="156" spans="1:7" ht="15.75">
      <c r="A156" s="92"/>
      <c r="B156" s="93"/>
      <c r="C156" s="41"/>
      <c r="D156" s="41"/>
      <c r="E156" s="94"/>
      <c r="F156" s="77"/>
      <c r="G156" s="93"/>
    </row>
    <row r="157" spans="1:7" ht="15.75">
      <c r="A157" s="92"/>
      <c r="B157" s="93"/>
      <c r="C157" s="41"/>
      <c r="D157" s="41"/>
      <c r="E157" s="94"/>
      <c r="F157" s="77"/>
      <c r="G157" s="93"/>
    </row>
    <row r="158" spans="1:7" ht="15.75">
      <c r="A158" s="92"/>
      <c r="B158" s="93"/>
      <c r="C158" s="41"/>
      <c r="D158" s="41"/>
      <c r="E158" s="94"/>
      <c r="F158" s="77"/>
      <c r="G158" s="93"/>
    </row>
    <row r="159" spans="1:7" ht="15.75">
      <c r="A159" s="92"/>
      <c r="B159" s="93"/>
      <c r="C159" s="41"/>
      <c r="D159" s="41"/>
      <c r="E159" s="94"/>
      <c r="F159" s="77"/>
      <c r="G159" s="93"/>
    </row>
    <row r="160" spans="1:7" ht="15.75">
      <c r="A160" s="92"/>
      <c r="B160" s="93"/>
      <c r="C160" s="41"/>
      <c r="D160" s="41"/>
      <c r="E160" s="94"/>
      <c r="F160" s="77"/>
      <c r="G160" s="93"/>
    </row>
    <row r="161" spans="1:7" ht="15.75">
      <c r="A161" s="92"/>
      <c r="B161" s="93"/>
      <c r="C161" s="41"/>
      <c r="D161" s="41"/>
      <c r="E161" s="94"/>
      <c r="F161" s="77"/>
      <c r="G161" s="93"/>
    </row>
    <row r="162" spans="1:7" ht="15.75">
      <c r="A162" s="92"/>
      <c r="B162" s="93"/>
      <c r="C162" s="41"/>
      <c r="D162" s="41"/>
      <c r="E162" s="94"/>
      <c r="F162" s="77"/>
      <c r="G162" s="93"/>
    </row>
    <row r="163" spans="1:7" ht="15.75">
      <c r="A163" s="92"/>
      <c r="B163" s="93"/>
      <c r="C163" s="41"/>
      <c r="D163" s="41"/>
      <c r="E163" s="94"/>
      <c r="F163" s="77"/>
      <c r="G163" s="93"/>
    </row>
    <row r="164" spans="1:7" ht="15.75">
      <c r="A164" s="92"/>
      <c r="B164" s="93"/>
      <c r="C164" s="41"/>
      <c r="D164" s="41"/>
      <c r="E164" s="94"/>
      <c r="F164" s="77"/>
      <c r="G164" s="93"/>
    </row>
    <row r="165" spans="1:7" ht="15.75">
      <c r="A165" s="92"/>
      <c r="B165" s="93"/>
      <c r="C165" s="41"/>
      <c r="D165" s="41"/>
      <c r="E165" s="94"/>
      <c r="F165" s="77"/>
      <c r="G165" s="93"/>
    </row>
    <row r="166" spans="1:7" ht="15.75">
      <c r="A166" s="92"/>
      <c r="B166" s="93"/>
      <c r="C166" s="41"/>
      <c r="D166" s="41"/>
      <c r="E166" s="94"/>
      <c r="F166" s="77"/>
      <c r="G166" s="93"/>
    </row>
    <row r="167" spans="1:7" ht="15.75">
      <c r="A167" s="92"/>
      <c r="B167" s="93"/>
      <c r="C167" s="41"/>
      <c r="D167" s="41"/>
      <c r="E167" s="94"/>
      <c r="F167" s="77"/>
      <c r="G167" s="93"/>
    </row>
    <row r="168" spans="1:7" ht="15.75">
      <c r="A168" s="92"/>
      <c r="B168" s="93"/>
      <c r="C168" s="41"/>
      <c r="D168" s="41"/>
      <c r="E168" s="94"/>
      <c r="F168" s="77"/>
      <c r="G168" s="93"/>
    </row>
    <row r="169" spans="1:7" ht="15.75">
      <c r="A169" s="92"/>
      <c r="B169" s="93"/>
      <c r="C169" s="41"/>
      <c r="D169" s="41"/>
      <c r="E169" s="94"/>
      <c r="F169" s="77"/>
      <c r="G169" s="93"/>
    </row>
    <row r="170" spans="1:7" ht="15.75">
      <c r="A170" s="92"/>
      <c r="B170" s="93"/>
      <c r="C170" s="41"/>
      <c r="D170" s="41"/>
      <c r="E170" s="94"/>
      <c r="F170" s="77"/>
      <c r="G170" s="93"/>
    </row>
    <row r="171" spans="1:7" ht="15.75">
      <c r="A171" s="92"/>
      <c r="B171" s="93"/>
      <c r="C171" s="41"/>
      <c r="D171" s="41"/>
      <c r="E171" s="94"/>
      <c r="F171" s="77"/>
      <c r="G171" s="93"/>
    </row>
    <row r="172" spans="1:7" ht="15.75">
      <c r="A172" s="92"/>
      <c r="B172" s="93"/>
      <c r="C172" s="41"/>
      <c r="D172" s="41"/>
      <c r="E172" s="94"/>
      <c r="F172" s="77"/>
      <c r="G172" s="93"/>
    </row>
    <row r="173" spans="1:7" ht="15.75">
      <c r="A173" s="92"/>
      <c r="B173" s="93"/>
      <c r="C173" s="41"/>
      <c r="D173" s="41"/>
      <c r="E173" s="94"/>
      <c r="F173" s="77"/>
      <c r="G173" s="93"/>
    </row>
    <row r="174" spans="1:7" ht="15.75">
      <c r="A174" s="92"/>
      <c r="B174" s="93"/>
      <c r="C174" s="41"/>
      <c r="D174" s="41"/>
      <c r="E174" s="94"/>
      <c r="F174" s="77"/>
      <c r="G174" s="93"/>
    </row>
    <row r="175" spans="1:7" ht="15.75">
      <c r="A175" s="92"/>
      <c r="B175" s="93"/>
      <c r="C175" s="41"/>
      <c r="D175" s="41"/>
      <c r="E175" s="94"/>
      <c r="F175" s="77"/>
      <c r="G175" s="93"/>
    </row>
    <row r="176" spans="1:7" ht="15.75">
      <c r="A176" s="92"/>
      <c r="B176" s="93"/>
      <c r="C176" s="41"/>
      <c r="D176" s="41"/>
      <c r="E176" s="94"/>
      <c r="F176" s="77"/>
      <c r="G176" s="93"/>
    </row>
    <row r="177" spans="1:7" ht="15.75">
      <c r="A177" s="92"/>
      <c r="B177" s="93"/>
      <c r="C177" s="41"/>
      <c r="D177" s="41"/>
      <c r="E177" s="94"/>
      <c r="F177" s="77"/>
      <c r="G177" s="93"/>
    </row>
    <row r="178" spans="1:7" ht="15.75">
      <c r="A178" s="92"/>
      <c r="B178" s="93"/>
      <c r="C178" s="41"/>
      <c r="D178" s="41"/>
      <c r="E178" s="94"/>
      <c r="F178" s="77"/>
      <c r="G178" s="93"/>
    </row>
    <row r="179" spans="1:7" ht="15.75">
      <c r="A179" s="92"/>
      <c r="B179" s="93"/>
      <c r="C179" s="41"/>
      <c r="D179" s="41"/>
      <c r="E179" s="94"/>
      <c r="F179" s="77"/>
      <c r="G179" s="93"/>
    </row>
    <row r="180" spans="1:7" ht="15.75">
      <c r="A180" s="92"/>
      <c r="B180" s="93"/>
      <c r="C180" s="41"/>
      <c r="D180" s="41"/>
      <c r="E180" s="94"/>
      <c r="F180" s="77"/>
      <c r="G180" s="93"/>
    </row>
    <row r="181" spans="1:7" ht="15.75">
      <c r="A181" s="92"/>
      <c r="B181" s="93"/>
      <c r="C181" s="41"/>
      <c r="D181" s="41"/>
      <c r="E181" s="94"/>
      <c r="F181" s="77"/>
      <c r="G181" s="93"/>
    </row>
    <row r="182" spans="1:7" ht="15.75">
      <c r="A182" s="92"/>
      <c r="B182" s="93"/>
      <c r="C182" s="41"/>
      <c r="D182" s="41"/>
      <c r="E182" s="94"/>
      <c r="F182" s="77"/>
      <c r="G182" s="93"/>
    </row>
    <row r="183" spans="1:7" ht="15.75">
      <c r="A183" s="92"/>
      <c r="B183" s="93"/>
      <c r="C183" s="41"/>
      <c r="D183" s="41"/>
      <c r="E183" s="94"/>
      <c r="F183" s="77"/>
      <c r="G183" s="93"/>
    </row>
    <row r="184" spans="1:7" ht="15.75">
      <c r="A184" s="92"/>
      <c r="B184" s="93"/>
      <c r="C184" s="41"/>
      <c r="D184" s="41"/>
      <c r="E184" s="94"/>
      <c r="F184" s="77"/>
      <c r="G184" s="93"/>
    </row>
    <row r="185" spans="1:7" ht="15.75">
      <c r="A185" s="92"/>
      <c r="B185" s="93"/>
      <c r="C185" s="41"/>
      <c r="D185" s="41"/>
      <c r="E185" s="94"/>
      <c r="F185" s="77"/>
      <c r="G185" s="93"/>
    </row>
    <row r="186" spans="1:7" ht="15.75">
      <c r="A186" s="92"/>
      <c r="B186" s="93"/>
      <c r="C186" s="41"/>
      <c r="D186" s="41"/>
      <c r="E186" s="94"/>
      <c r="F186" s="77"/>
      <c r="G186" s="93"/>
    </row>
    <row r="187" spans="1:7" ht="15.75">
      <c r="A187" s="92"/>
      <c r="B187" s="93"/>
      <c r="C187" s="41"/>
      <c r="D187" s="41"/>
      <c r="E187" s="94"/>
      <c r="F187" s="77"/>
      <c r="G187" s="93"/>
    </row>
    <row r="188" spans="1:7" ht="15.75">
      <c r="A188" s="92"/>
      <c r="B188" s="93"/>
      <c r="C188" s="41"/>
      <c r="D188" s="41"/>
      <c r="E188" s="94"/>
      <c r="F188" s="77"/>
      <c r="G188" s="93"/>
    </row>
    <row r="189" spans="1:7" ht="15.75">
      <c r="A189" s="92"/>
      <c r="B189" s="93"/>
      <c r="C189" s="41"/>
      <c r="D189" s="41"/>
      <c r="E189" s="94"/>
      <c r="F189" s="77"/>
      <c r="G189" s="93"/>
    </row>
    <row r="190" spans="1:7" ht="15.75">
      <c r="A190" s="92"/>
      <c r="B190" s="93"/>
      <c r="C190" s="41"/>
      <c r="D190" s="41"/>
      <c r="E190" s="94"/>
      <c r="F190" s="77"/>
      <c r="G190" s="93"/>
    </row>
    <row r="191" spans="1:7" ht="15.75">
      <c r="A191" s="92"/>
      <c r="B191" s="93"/>
      <c r="C191" s="41"/>
      <c r="D191" s="41"/>
      <c r="E191" s="94"/>
      <c r="F191" s="77"/>
      <c r="G191" s="93"/>
    </row>
    <row r="192" spans="1:7" ht="15.75">
      <c r="A192" s="92"/>
      <c r="B192" s="93"/>
      <c r="C192" s="41"/>
      <c r="D192" s="41"/>
      <c r="E192" s="94"/>
      <c r="F192" s="77"/>
      <c r="G192" s="93"/>
    </row>
    <row r="193" spans="1:7" ht="15.75">
      <c r="A193" s="92"/>
      <c r="B193" s="93"/>
      <c r="C193" s="41"/>
      <c r="D193" s="41"/>
      <c r="E193" s="94"/>
      <c r="F193" s="77"/>
      <c r="G193" s="93"/>
    </row>
    <row r="194" spans="1:7" ht="15.75">
      <c r="A194" s="92"/>
      <c r="B194" s="93"/>
      <c r="C194" s="41"/>
      <c r="D194" s="41"/>
      <c r="E194" s="94"/>
      <c r="F194" s="77"/>
      <c r="G194" s="93"/>
    </row>
    <row r="195" spans="1:7" ht="15.75">
      <c r="A195" s="92"/>
      <c r="B195" s="93"/>
      <c r="C195" s="41"/>
      <c r="D195" s="41"/>
      <c r="E195" s="94"/>
      <c r="F195" s="77"/>
      <c r="G195" s="93"/>
    </row>
    <row r="196" spans="1:7" ht="15.75">
      <c r="A196" s="92"/>
      <c r="B196" s="93"/>
      <c r="C196" s="41"/>
      <c r="D196" s="41"/>
      <c r="E196" s="94"/>
      <c r="F196" s="77"/>
      <c r="G196" s="9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GBC</dc:creator>
  <cp:keywords/>
  <dc:description/>
  <cp:lastModifiedBy>GBC</cp:lastModifiedBy>
  <cp:lastPrinted>2010-02-05T21:13:40Z</cp:lastPrinted>
  <dcterms:created xsi:type="dcterms:W3CDTF">2005-11-15T20:04:03Z</dcterms:created>
  <dcterms:modified xsi:type="dcterms:W3CDTF">2010-02-16T19:33:03Z</dcterms:modified>
  <cp:category/>
  <cp:version/>
  <cp:contentType/>
  <cp:contentStatus/>
</cp:coreProperties>
</file>