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480" windowHeight="9120" firstSheet="5" activeTab="5"/>
  </bookViews>
  <sheets>
    <sheet name="Budget" sheetId="2" state="hidden" r:id="rId1"/>
    <sheet name="8.16.2013" sheetId="3" state="hidden" r:id="rId2"/>
    <sheet name="10.4.2013" sheetId="4" state="hidden" r:id="rId3"/>
    <sheet name="1.13.2014" sheetId="5" state="hidden" r:id="rId4"/>
    <sheet name="2.10.2014" sheetId="6" state="hidden" r:id="rId5"/>
    <sheet name="7.07.2014" sheetId="11" r:id="rId6"/>
    <sheet name="5.05.2014" sheetId="10" state="hidden" r:id="rId7"/>
    <sheet name="4.07.2014" sheetId="9" state="hidden" r:id="rId8"/>
    <sheet name="3.07.2014" sheetId="7" state="hidden" r:id="rId9"/>
  </sheets>
  <calcPr calcId="145621"/>
</workbook>
</file>

<file path=xl/calcChain.xml><?xml version="1.0" encoding="utf-8"?>
<calcChain xmlns="http://schemas.openxmlformats.org/spreadsheetml/2006/main">
  <c r="J24" i="11" l="1"/>
  <c r="I24" i="11"/>
  <c r="H24" i="11"/>
  <c r="G24" i="11"/>
  <c r="F24" i="11"/>
  <c r="E24" i="11"/>
  <c r="C24" i="11"/>
  <c r="L23" i="11"/>
  <c r="L22" i="11"/>
  <c r="L21" i="11"/>
  <c r="L20" i="11"/>
  <c r="L19" i="11"/>
  <c r="L18" i="11"/>
  <c r="J14" i="11"/>
  <c r="J27" i="11" s="1"/>
  <c r="I14" i="11"/>
  <c r="H14" i="11"/>
  <c r="H27" i="11" s="1"/>
  <c r="G14" i="11"/>
  <c r="F14" i="11"/>
  <c r="E14" i="11"/>
  <c r="C14" i="11"/>
  <c r="C27" i="11" s="1"/>
  <c r="L13" i="11"/>
  <c r="L12" i="11"/>
  <c r="L11" i="11"/>
  <c r="L10" i="11"/>
  <c r="L14" i="11" s="1"/>
  <c r="F27" i="11" l="1"/>
  <c r="I27" i="11"/>
  <c r="G27" i="11"/>
  <c r="E27" i="11"/>
  <c r="L24" i="11"/>
  <c r="L27" i="11" s="1"/>
  <c r="J24" i="10"/>
  <c r="I24" i="10"/>
  <c r="I27" i="10" s="1"/>
  <c r="H24" i="10"/>
  <c r="G24" i="10"/>
  <c r="G27" i="10" s="1"/>
  <c r="F24" i="10"/>
  <c r="E24" i="10"/>
  <c r="E27" i="10" s="1"/>
  <c r="C24" i="10"/>
  <c r="L23" i="10"/>
  <c r="L22" i="10"/>
  <c r="L21" i="10"/>
  <c r="L20" i="10"/>
  <c r="L19" i="10"/>
  <c r="L18" i="10"/>
  <c r="J14" i="10"/>
  <c r="J27" i="10" s="1"/>
  <c r="I14" i="10"/>
  <c r="H14" i="10"/>
  <c r="H27" i="10" s="1"/>
  <c r="G14" i="10"/>
  <c r="F14" i="10"/>
  <c r="E14" i="10"/>
  <c r="C14" i="10"/>
  <c r="C27" i="10" s="1"/>
  <c r="L13" i="10"/>
  <c r="L12" i="10"/>
  <c r="L11" i="10"/>
  <c r="L10" i="10"/>
  <c r="L14" i="10" s="1"/>
  <c r="F27" i="10" l="1"/>
  <c r="L24" i="10"/>
  <c r="L27" i="10" s="1"/>
  <c r="E23" i="9"/>
  <c r="J24" i="9"/>
  <c r="I24" i="9"/>
  <c r="H24" i="9"/>
  <c r="G24" i="9"/>
  <c r="F24" i="9"/>
  <c r="C24" i="9"/>
  <c r="L23" i="9"/>
  <c r="E24" i="9"/>
  <c r="L22" i="9"/>
  <c r="L21" i="9"/>
  <c r="L20" i="9"/>
  <c r="L19" i="9"/>
  <c r="L18" i="9"/>
  <c r="J14" i="9"/>
  <c r="J27" i="9" s="1"/>
  <c r="I14" i="9"/>
  <c r="I27" i="9" s="1"/>
  <c r="H14" i="9"/>
  <c r="H27" i="9" s="1"/>
  <c r="G14" i="9"/>
  <c r="G27" i="9" s="1"/>
  <c r="F14" i="9"/>
  <c r="E14" i="9"/>
  <c r="E27" i="9" s="1"/>
  <c r="C14" i="9"/>
  <c r="C27" i="9" s="1"/>
  <c r="L13" i="9"/>
  <c r="L12" i="9"/>
  <c r="L11" i="9"/>
  <c r="L10" i="9"/>
  <c r="L24" i="9" l="1"/>
  <c r="F27" i="9"/>
  <c r="L14" i="9"/>
  <c r="L27" i="9" s="1"/>
  <c r="E23" i="7"/>
  <c r="J24" i="7"/>
  <c r="J27" i="7" s="1"/>
  <c r="I24" i="7"/>
  <c r="H24" i="7"/>
  <c r="H27" i="7" s="1"/>
  <c r="G24" i="7"/>
  <c r="F24" i="7"/>
  <c r="F27" i="7" s="1"/>
  <c r="C24" i="7"/>
  <c r="C27" i="7" s="1"/>
  <c r="E24" i="7"/>
  <c r="L22" i="7"/>
  <c r="L21" i="7"/>
  <c r="L20" i="7"/>
  <c r="L19" i="7"/>
  <c r="L18" i="7"/>
  <c r="J14" i="7"/>
  <c r="I14" i="7"/>
  <c r="H14" i="7"/>
  <c r="G14" i="7"/>
  <c r="G27" i="7" s="1"/>
  <c r="F14" i="7"/>
  <c r="E14" i="7"/>
  <c r="C14" i="7"/>
  <c r="L13" i="7"/>
  <c r="L12" i="7"/>
  <c r="L11" i="7"/>
  <c r="L14" i="7" s="1"/>
  <c r="L10" i="7"/>
  <c r="I27" i="7" l="1"/>
  <c r="E27" i="7"/>
  <c r="L23" i="7"/>
  <c r="L24" i="7" s="1"/>
  <c r="L27" i="7" s="1"/>
  <c r="E23" i="6"/>
  <c r="J24" i="6"/>
  <c r="J27" i="6" s="1"/>
  <c r="I24" i="6"/>
  <c r="H24" i="6"/>
  <c r="H27" i="6" s="1"/>
  <c r="G24" i="6"/>
  <c r="F24" i="6"/>
  <c r="F27" i="6" s="1"/>
  <c r="C24" i="6"/>
  <c r="C27" i="6" s="1"/>
  <c r="E24" i="6"/>
  <c r="L22" i="6"/>
  <c r="L21" i="6"/>
  <c r="L20" i="6"/>
  <c r="L19" i="6"/>
  <c r="L18" i="6"/>
  <c r="J14" i="6"/>
  <c r="I14" i="6"/>
  <c r="I27" i="6" s="1"/>
  <c r="H14" i="6"/>
  <c r="G14" i="6"/>
  <c r="G27" i="6" s="1"/>
  <c r="F14" i="6"/>
  <c r="E14" i="6"/>
  <c r="C14" i="6"/>
  <c r="L13" i="6"/>
  <c r="L12" i="6"/>
  <c r="L11" i="6"/>
  <c r="L10" i="6"/>
  <c r="L14" i="6" l="1"/>
  <c r="E27" i="6"/>
  <c r="L23" i="6"/>
  <c r="L24" i="6" s="1"/>
  <c r="L27" i="6" s="1"/>
  <c r="E23" i="5"/>
  <c r="J24" i="5"/>
  <c r="J27" i="5" s="1"/>
  <c r="I24" i="5"/>
  <c r="H24" i="5"/>
  <c r="H27" i="5" s="1"/>
  <c r="G24" i="5"/>
  <c r="F24" i="5"/>
  <c r="F27" i="5" s="1"/>
  <c r="C24" i="5"/>
  <c r="C27" i="5" s="1"/>
  <c r="E24" i="5"/>
  <c r="L22" i="5"/>
  <c r="L21" i="5"/>
  <c r="L20" i="5"/>
  <c r="L19" i="5"/>
  <c r="L18" i="5"/>
  <c r="J14" i="5"/>
  <c r="I14" i="5"/>
  <c r="I27" i="5" s="1"/>
  <c r="H14" i="5"/>
  <c r="G14" i="5"/>
  <c r="G27" i="5" s="1"/>
  <c r="F14" i="5"/>
  <c r="E14" i="5"/>
  <c r="C14" i="5"/>
  <c r="L13" i="5"/>
  <c r="L12" i="5"/>
  <c r="L11" i="5"/>
  <c r="L14" i="5" s="1"/>
  <c r="L10" i="5"/>
  <c r="E27" i="5" l="1"/>
  <c r="L23" i="5"/>
  <c r="L24" i="5" s="1"/>
  <c r="L27" i="5" s="1"/>
  <c r="E23" i="4"/>
  <c r="J24" i="4"/>
  <c r="I24" i="4"/>
  <c r="H24" i="4"/>
  <c r="G24" i="4"/>
  <c r="F24" i="4"/>
  <c r="E24" i="4"/>
  <c r="C24" i="4"/>
  <c r="L23" i="4"/>
  <c r="L22" i="4"/>
  <c r="L21" i="4"/>
  <c r="L20" i="4"/>
  <c r="L19" i="4"/>
  <c r="L18" i="4"/>
  <c r="J14" i="4"/>
  <c r="J27" i="4" s="1"/>
  <c r="I14" i="4"/>
  <c r="H14" i="4"/>
  <c r="G14" i="4"/>
  <c r="F14" i="4"/>
  <c r="F27" i="4" s="1"/>
  <c r="E14" i="4"/>
  <c r="C14" i="4"/>
  <c r="C27" i="4" s="1"/>
  <c r="L13" i="4"/>
  <c r="L12" i="4"/>
  <c r="L11" i="4"/>
  <c r="L10" i="4"/>
  <c r="E27" i="4" l="1"/>
  <c r="G27" i="4"/>
  <c r="I27" i="4"/>
  <c r="H27" i="4"/>
  <c r="L24" i="4"/>
  <c r="L14" i="4"/>
  <c r="J24" i="3"/>
  <c r="I24" i="3"/>
  <c r="H24" i="3"/>
  <c r="G24" i="3"/>
  <c r="F24" i="3"/>
  <c r="E24" i="3"/>
  <c r="C24" i="3"/>
  <c r="L23" i="3"/>
  <c r="L22" i="3"/>
  <c r="L21" i="3"/>
  <c r="L20" i="3"/>
  <c r="L19" i="3"/>
  <c r="L18" i="3"/>
  <c r="J14" i="3"/>
  <c r="I14" i="3"/>
  <c r="H14" i="3"/>
  <c r="G14" i="3"/>
  <c r="F14" i="3"/>
  <c r="E14" i="3"/>
  <c r="E27" i="3" s="1"/>
  <c r="C14" i="3"/>
  <c r="L13" i="3"/>
  <c r="L12" i="3"/>
  <c r="L11" i="3"/>
  <c r="L10" i="3"/>
  <c r="J22" i="2"/>
  <c r="K21" i="2"/>
  <c r="K20" i="2"/>
  <c r="K19" i="2"/>
  <c r="K18" i="2"/>
  <c r="K17" i="2"/>
  <c r="K16" i="2"/>
  <c r="K11" i="2"/>
  <c r="K10" i="2"/>
  <c r="K9" i="2"/>
  <c r="K8" i="2"/>
  <c r="J12" i="2"/>
  <c r="E22" i="2"/>
  <c r="I22" i="2"/>
  <c r="H22" i="2"/>
  <c r="G22" i="2"/>
  <c r="F22" i="2"/>
  <c r="C22" i="2"/>
  <c r="I12" i="2"/>
  <c r="H12" i="2"/>
  <c r="G12" i="2"/>
  <c r="F12" i="2"/>
  <c r="E12" i="2"/>
  <c r="C12" i="2"/>
  <c r="F25" i="2" l="1"/>
  <c r="H25" i="2"/>
  <c r="C27" i="3"/>
  <c r="J27" i="3"/>
  <c r="L27" i="4"/>
  <c r="F27" i="3"/>
  <c r="I27" i="3"/>
  <c r="H27" i="3"/>
  <c r="G27" i="3"/>
  <c r="L14" i="3"/>
  <c r="L24" i="3"/>
  <c r="C25" i="2"/>
  <c r="I25" i="2"/>
  <c r="E25" i="2"/>
  <c r="G25" i="2"/>
  <c r="K22" i="2"/>
  <c r="K12" i="2"/>
  <c r="L27" i="3" l="1"/>
  <c r="K25" i="2"/>
</calcChain>
</file>

<file path=xl/sharedStrings.xml><?xml version="1.0" encoding="utf-8"?>
<sst xmlns="http://schemas.openxmlformats.org/spreadsheetml/2006/main" count="353" uniqueCount="41">
  <si>
    <t>Elko</t>
  </si>
  <si>
    <t>Ely</t>
  </si>
  <si>
    <t>Pahrump</t>
  </si>
  <si>
    <t>Revenues</t>
  </si>
  <si>
    <t>Expenses</t>
  </si>
  <si>
    <t>Net</t>
  </si>
  <si>
    <t>SGA Budgets</t>
  </si>
  <si>
    <t>FY2014</t>
  </si>
  <si>
    <t>Winnemucca</t>
  </si>
  <si>
    <t>Battle Mountain</t>
  </si>
  <si>
    <t>Total</t>
  </si>
  <si>
    <t>Budget</t>
  </si>
  <si>
    <t>Actuals</t>
  </si>
  <si>
    <t>Balance Forward</t>
  </si>
  <si>
    <t>Tuition &amp; Fees</t>
  </si>
  <si>
    <t>Misc. Sales</t>
  </si>
  <si>
    <t>Transfers In</t>
  </si>
  <si>
    <t xml:space="preserve">      Total Revenues</t>
  </si>
  <si>
    <t>Transfers Out</t>
  </si>
  <si>
    <t>Letters of Appt.</t>
  </si>
  <si>
    <t>Wages</t>
  </si>
  <si>
    <t>Fringe Benefits</t>
  </si>
  <si>
    <t>Travel</t>
  </si>
  <si>
    <t>Operations</t>
  </si>
  <si>
    <t xml:space="preserve">       Total Expenses</t>
  </si>
  <si>
    <t>NSA</t>
  </si>
  <si>
    <t>SGA Budgets and Actuals</t>
  </si>
  <si>
    <t>As of August 16, 2013</t>
  </si>
  <si>
    <t>0276-040-2008</t>
  </si>
  <si>
    <t>0276-040-2011</t>
  </si>
  <si>
    <t>0276-040-2012</t>
  </si>
  <si>
    <t>0276-040-2014</t>
  </si>
  <si>
    <t>0276-040-2018</t>
  </si>
  <si>
    <t>0276-040-2019</t>
  </si>
  <si>
    <t>As of October 4, 2013</t>
  </si>
  <si>
    <t>As of January 13, 2014</t>
  </si>
  <si>
    <t>As of February 10, 2014</t>
  </si>
  <si>
    <t>As of March 7, 2014</t>
  </si>
  <si>
    <t>As of April 7, 2014</t>
  </si>
  <si>
    <t>As of April 30, 2014</t>
  </si>
  <si>
    <t>As of June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</si>
</sst>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Normal="100" workbookViewId="0">
      <selection activeCell="E16" sqref="E16"/>
    </sheetView>
  </sheetViews>
  <sheetFormatPr defaultRowHeight="15" x14ac:dyDescent="0.25"/>
  <cols>
    <col min="1" max="1" width="17.42578125" bestFit="1" customWidth="1"/>
    <col min="2" max="2" width="4.28515625" customWidth="1"/>
    <col min="4" max="4" width="4.5703125" customWidth="1"/>
    <col min="6" max="6" width="15.42578125" bestFit="1" customWidth="1"/>
    <col min="9" max="9" width="12.42578125" bestFit="1" customWidth="1"/>
    <col min="10" max="10" width="12.42578125" customWidth="1"/>
  </cols>
  <sheetData>
    <row r="1" spans="1:11" x14ac:dyDescent="0.25">
      <c r="A1" t="s">
        <v>6</v>
      </c>
    </row>
    <row r="2" spans="1:11" x14ac:dyDescent="0.25">
      <c r="A2" t="s">
        <v>7</v>
      </c>
    </row>
    <row r="4" spans="1:11" x14ac:dyDescent="0.25">
      <c r="C4" s="2" t="s">
        <v>10</v>
      </c>
      <c r="D4" s="2"/>
      <c r="E4" s="2" t="s">
        <v>0</v>
      </c>
      <c r="F4" s="2" t="s">
        <v>9</v>
      </c>
      <c r="G4" s="2" t="s">
        <v>1</v>
      </c>
      <c r="H4" s="2" t="s">
        <v>2</v>
      </c>
      <c r="I4" s="2" t="s">
        <v>8</v>
      </c>
      <c r="J4" s="2" t="s">
        <v>25</v>
      </c>
      <c r="K4" s="2" t="s">
        <v>10</v>
      </c>
    </row>
    <row r="5" spans="1:11" x14ac:dyDescent="0.25">
      <c r="C5" s="2" t="s">
        <v>11</v>
      </c>
      <c r="D5" s="2"/>
      <c r="E5" s="2" t="s">
        <v>12</v>
      </c>
      <c r="F5" s="2" t="s">
        <v>12</v>
      </c>
      <c r="G5" s="2" t="s">
        <v>12</v>
      </c>
      <c r="H5" s="2" t="s">
        <v>12</v>
      </c>
      <c r="I5" s="2" t="s">
        <v>12</v>
      </c>
      <c r="J5" s="2" t="s">
        <v>12</v>
      </c>
      <c r="K5" s="2" t="s">
        <v>12</v>
      </c>
    </row>
    <row r="7" spans="1:11" x14ac:dyDescent="0.25">
      <c r="A7" t="s">
        <v>3</v>
      </c>
    </row>
    <row r="8" spans="1:11" x14ac:dyDescent="0.25">
      <c r="A8" t="s">
        <v>13</v>
      </c>
      <c r="C8" s="1">
        <v>28000</v>
      </c>
      <c r="D8" s="1"/>
      <c r="E8" s="1"/>
      <c r="F8" s="1"/>
      <c r="G8" s="1"/>
      <c r="H8" s="1"/>
      <c r="I8" s="1"/>
      <c r="J8" s="1"/>
      <c r="K8" s="1">
        <f>SUM(E8:J8)</f>
        <v>0</v>
      </c>
    </row>
    <row r="9" spans="1:11" x14ac:dyDescent="0.25">
      <c r="A9" t="s">
        <v>14</v>
      </c>
      <c r="C9" s="1">
        <v>60000</v>
      </c>
      <c r="D9" s="1"/>
      <c r="E9" s="1"/>
      <c r="F9" s="1"/>
      <c r="G9" s="1"/>
      <c r="H9" s="1"/>
      <c r="I9" s="1"/>
      <c r="J9" s="1"/>
      <c r="K9" s="1">
        <f t="shared" ref="K9:K11" si="0">SUM(E9:J9)</f>
        <v>0</v>
      </c>
    </row>
    <row r="10" spans="1:11" x14ac:dyDescent="0.25">
      <c r="A10" t="s">
        <v>15</v>
      </c>
      <c r="C10" s="1">
        <v>0</v>
      </c>
      <c r="D10" s="1"/>
      <c r="E10" s="1"/>
      <c r="F10" s="1"/>
      <c r="G10" s="1"/>
      <c r="H10" s="1"/>
      <c r="I10" s="1"/>
      <c r="J10" s="1"/>
      <c r="K10" s="1">
        <f t="shared" si="0"/>
        <v>0</v>
      </c>
    </row>
    <row r="11" spans="1:11" x14ac:dyDescent="0.25">
      <c r="A11" t="s">
        <v>16</v>
      </c>
      <c r="C11" s="3">
        <v>0</v>
      </c>
      <c r="D11" s="1"/>
      <c r="E11" s="3"/>
      <c r="F11" s="3">
        <v>1200</v>
      </c>
      <c r="G11" s="3">
        <v>1500</v>
      </c>
      <c r="H11" s="3">
        <v>3500</v>
      </c>
      <c r="I11" s="3">
        <v>2500</v>
      </c>
      <c r="J11" s="3">
        <v>1500</v>
      </c>
      <c r="K11" s="3">
        <f t="shared" si="0"/>
        <v>10200</v>
      </c>
    </row>
    <row r="12" spans="1:11" x14ac:dyDescent="0.25">
      <c r="A12" t="s">
        <v>17</v>
      </c>
      <c r="C12" s="1">
        <f>SUM(C8:C11)</f>
        <v>88000</v>
      </c>
      <c r="D12" s="1"/>
      <c r="E12" s="1">
        <f t="shared" ref="E12:K12" si="1">SUM(E8:E11)</f>
        <v>0</v>
      </c>
      <c r="F12" s="1">
        <f t="shared" si="1"/>
        <v>1200</v>
      </c>
      <c r="G12" s="1">
        <f t="shared" si="1"/>
        <v>1500</v>
      </c>
      <c r="H12" s="1">
        <f t="shared" si="1"/>
        <v>3500</v>
      </c>
      <c r="I12" s="1">
        <f t="shared" si="1"/>
        <v>2500</v>
      </c>
      <c r="J12" s="1">
        <f t="shared" si="1"/>
        <v>1500</v>
      </c>
      <c r="K12" s="1">
        <f t="shared" si="1"/>
        <v>10200</v>
      </c>
    </row>
    <row r="13" spans="1:11" x14ac:dyDescent="0.25"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t="s">
        <v>4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t="s">
        <v>18</v>
      </c>
      <c r="C16" s="1">
        <v>19200</v>
      </c>
      <c r="D16" s="1"/>
      <c r="E16" s="1"/>
      <c r="F16" s="1"/>
      <c r="G16" s="1"/>
      <c r="H16" s="1"/>
      <c r="I16" s="1"/>
      <c r="J16" s="1"/>
      <c r="K16" s="1">
        <f t="shared" ref="K16:K21" si="2">SUM(E16:J16)</f>
        <v>0</v>
      </c>
    </row>
    <row r="17" spans="1:11" x14ac:dyDescent="0.25">
      <c r="A17" t="s">
        <v>19</v>
      </c>
      <c r="C17" s="1">
        <v>0</v>
      </c>
      <c r="D17" s="1"/>
      <c r="E17" s="1"/>
      <c r="F17" s="1"/>
      <c r="G17" s="1"/>
      <c r="H17" s="1"/>
      <c r="I17" s="1"/>
      <c r="J17" s="1"/>
      <c r="K17" s="1">
        <f t="shared" si="2"/>
        <v>0</v>
      </c>
    </row>
    <row r="18" spans="1:11" x14ac:dyDescent="0.25">
      <c r="A18" t="s">
        <v>20</v>
      </c>
      <c r="C18" s="1">
        <v>20000</v>
      </c>
      <c r="D18" s="1"/>
      <c r="E18" s="1"/>
      <c r="F18" s="1"/>
      <c r="G18" s="1"/>
      <c r="H18" s="1"/>
      <c r="I18" s="1"/>
      <c r="J18" s="1"/>
      <c r="K18" s="1">
        <f t="shared" si="2"/>
        <v>0</v>
      </c>
    </row>
    <row r="19" spans="1:11" x14ac:dyDescent="0.25">
      <c r="A19" t="s">
        <v>21</v>
      </c>
      <c r="C19" s="1">
        <v>2000</v>
      </c>
      <c r="D19" s="1"/>
      <c r="E19" s="1"/>
      <c r="F19" s="1"/>
      <c r="G19" s="1"/>
      <c r="H19" s="1"/>
      <c r="I19" s="1"/>
      <c r="J19" s="1"/>
      <c r="K19" s="1">
        <f t="shared" si="2"/>
        <v>0</v>
      </c>
    </row>
    <row r="20" spans="1:11" x14ac:dyDescent="0.25">
      <c r="A20" t="s">
        <v>22</v>
      </c>
      <c r="C20" s="1">
        <v>8000</v>
      </c>
      <c r="D20" s="1"/>
      <c r="E20" s="1"/>
      <c r="F20" s="1"/>
      <c r="G20" s="1"/>
      <c r="H20" s="1"/>
      <c r="I20" s="1"/>
      <c r="J20" s="1"/>
      <c r="K20" s="1">
        <f t="shared" si="2"/>
        <v>0</v>
      </c>
    </row>
    <row r="21" spans="1:11" x14ac:dyDescent="0.25">
      <c r="A21" t="s">
        <v>23</v>
      </c>
      <c r="C21" s="3">
        <v>25000</v>
      </c>
      <c r="D21" s="1"/>
      <c r="E21" s="3"/>
      <c r="F21" s="3"/>
      <c r="G21" s="3"/>
      <c r="H21" s="3"/>
      <c r="I21" s="3"/>
      <c r="J21" s="3"/>
      <c r="K21" s="3">
        <f t="shared" si="2"/>
        <v>0</v>
      </c>
    </row>
    <row r="22" spans="1:11" x14ac:dyDescent="0.25">
      <c r="A22" t="s">
        <v>24</v>
      </c>
      <c r="C22" s="1">
        <f>SUM(C16:C21)</f>
        <v>74200</v>
      </c>
      <c r="D22" s="1"/>
      <c r="E22" s="1">
        <f t="shared" ref="E22:K22" si="3">SUM(E16:E21)</f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</row>
    <row r="23" spans="1:11" x14ac:dyDescent="0.25"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t="s">
        <v>5</v>
      </c>
      <c r="C25" s="1">
        <f>C12-C22</f>
        <v>13800</v>
      </c>
      <c r="D25" s="1"/>
      <c r="E25" s="1">
        <f t="shared" ref="E25:K25" si="4">E12-E22</f>
        <v>0</v>
      </c>
      <c r="F25" s="1">
        <f t="shared" si="4"/>
        <v>1200</v>
      </c>
      <c r="G25" s="1">
        <f t="shared" si="4"/>
        <v>1500</v>
      </c>
      <c r="H25" s="1">
        <f t="shared" si="4"/>
        <v>3500</v>
      </c>
      <c r="I25" s="1">
        <f t="shared" si="4"/>
        <v>2500</v>
      </c>
      <c r="J25" s="1"/>
      <c r="K25" s="1">
        <f t="shared" si="4"/>
        <v>10200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E16" sqref="E16"/>
    </sheetView>
  </sheetViews>
  <sheetFormatPr defaultRowHeight="15" x14ac:dyDescent="0.25"/>
  <cols>
    <col min="1" max="1" width="17.42578125" bestFit="1" customWidth="1"/>
    <col min="2" max="2" width="4.28515625" customWidth="1"/>
    <col min="4" max="4" width="2.5703125" customWidth="1"/>
    <col min="5" max="5" width="13.5703125" bestFit="1" customWidth="1"/>
    <col min="6" max="6" width="15.42578125" bestFit="1" customWidth="1"/>
    <col min="7" max="10" width="13.5703125" bestFit="1" customWidth="1"/>
    <col min="11" max="11" width="2.7109375" customWidth="1"/>
    <col min="12" max="12" width="9.85546875" customWidth="1"/>
  </cols>
  <sheetData>
    <row r="1" spans="1:12" x14ac:dyDescent="0.25">
      <c r="A1" t="s">
        <v>26</v>
      </c>
    </row>
    <row r="2" spans="1:12" x14ac:dyDescent="0.25">
      <c r="A2" t="s">
        <v>7</v>
      </c>
    </row>
    <row r="3" spans="1:12" x14ac:dyDescent="0.25">
      <c r="A3" t="s">
        <v>27</v>
      </c>
    </row>
    <row r="5" spans="1:12" x14ac:dyDescent="0.25">
      <c r="C5" s="2" t="s">
        <v>10</v>
      </c>
      <c r="D5" s="2"/>
      <c r="E5" s="2" t="s">
        <v>0</v>
      </c>
      <c r="F5" s="2" t="s">
        <v>9</v>
      </c>
      <c r="G5" s="2" t="s">
        <v>1</v>
      </c>
      <c r="H5" s="2" t="s">
        <v>2</v>
      </c>
      <c r="I5" s="2" t="s">
        <v>8</v>
      </c>
      <c r="J5" s="2" t="s">
        <v>25</v>
      </c>
      <c r="K5" s="2"/>
      <c r="L5" s="2" t="s">
        <v>10</v>
      </c>
    </row>
    <row r="6" spans="1:12" x14ac:dyDescent="0.25">
      <c r="C6" s="2" t="s">
        <v>11</v>
      </c>
      <c r="D6" s="2"/>
      <c r="E6" s="2" t="s">
        <v>12</v>
      </c>
      <c r="F6" s="2" t="s">
        <v>12</v>
      </c>
      <c r="G6" s="2" t="s">
        <v>12</v>
      </c>
      <c r="H6" s="2" t="s">
        <v>12</v>
      </c>
      <c r="I6" s="2" t="s">
        <v>12</v>
      </c>
      <c r="J6" s="2" t="s">
        <v>12</v>
      </c>
      <c r="K6" s="2"/>
      <c r="L6" s="2" t="s">
        <v>12</v>
      </c>
    </row>
    <row r="7" spans="1:12" x14ac:dyDescent="0.25">
      <c r="C7" s="2"/>
      <c r="D7" s="2"/>
      <c r="E7" s="2" t="s">
        <v>28</v>
      </c>
      <c r="F7" s="2" t="s">
        <v>32</v>
      </c>
      <c r="G7" s="2" t="s">
        <v>29</v>
      </c>
      <c r="H7" s="2" t="s">
        <v>31</v>
      </c>
      <c r="I7" s="2" t="s">
        <v>30</v>
      </c>
      <c r="J7" s="2" t="s">
        <v>33</v>
      </c>
      <c r="K7" s="2"/>
      <c r="L7" s="2"/>
    </row>
    <row r="9" spans="1:12" x14ac:dyDescent="0.25">
      <c r="A9" t="s">
        <v>3</v>
      </c>
    </row>
    <row r="10" spans="1:12" x14ac:dyDescent="0.25">
      <c r="A10" t="s">
        <v>13</v>
      </c>
      <c r="C10" s="1">
        <v>28000</v>
      </c>
      <c r="D10" s="1"/>
      <c r="E10" s="1">
        <v>28977.77</v>
      </c>
      <c r="F10" s="1">
        <v>574.25</v>
      </c>
      <c r="G10" s="1">
        <v>452.64</v>
      </c>
      <c r="H10" s="1">
        <v>387.87</v>
      </c>
      <c r="I10" s="1">
        <v>328.46</v>
      </c>
      <c r="J10" s="1">
        <v>0</v>
      </c>
      <c r="K10" s="1"/>
      <c r="L10" s="1">
        <f>SUM(E10:J10)</f>
        <v>30720.989999999998</v>
      </c>
    </row>
    <row r="11" spans="1:12" x14ac:dyDescent="0.25">
      <c r="A11" t="s">
        <v>14</v>
      </c>
      <c r="C11" s="1">
        <v>60000</v>
      </c>
      <c r="D11" s="1"/>
      <c r="E11" s="1">
        <v>22425.34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/>
      <c r="L11" s="1">
        <f t="shared" ref="L11:L13" si="0">SUM(E11:J11)</f>
        <v>22425.34</v>
      </c>
    </row>
    <row r="12" spans="1:12" x14ac:dyDescent="0.25">
      <c r="A12" t="s">
        <v>15</v>
      </c>
      <c r="C12" s="1">
        <v>0</v>
      </c>
      <c r="D12" s="1"/>
      <c r="E12" s="1">
        <v>20.5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/>
      <c r="L12" s="1">
        <f t="shared" si="0"/>
        <v>20.5</v>
      </c>
    </row>
    <row r="13" spans="1:12" x14ac:dyDescent="0.25">
      <c r="A13" t="s">
        <v>16</v>
      </c>
      <c r="C13" s="3">
        <v>0</v>
      </c>
      <c r="D13" s="1"/>
      <c r="E13" s="3">
        <v>0</v>
      </c>
      <c r="F13" s="3">
        <v>1200</v>
      </c>
      <c r="G13" s="3">
        <v>1500</v>
      </c>
      <c r="H13" s="3">
        <v>3500</v>
      </c>
      <c r="I13" s="3">
        <v>2500</v>
      </c>
      <c r="J13" s="3">
        <v>1500</v>
      </c>
      <c r="K13" s="3"/>
      <c r="L13" s="3">
        <f t="shared" si="0"/>
        <v>10200</v>
      </c>
    </row>
    <row r="14" spans="1:12" x14ac:dyDescent="0.25">
      <c r="A14" t="s">
        <v>17</v>
      </c>
      <c r="C14" s="1">
        <f>SUM(C10:C13)</f>
        <v>88000</v>
      </c>
      <c r="D14" s="1"/>
      <c r="E14" s="1">
        <f t="shared" ref="E14:L14" si="1">SUM(E10:E13)</f>
        <v>51423.61</v>
      </c>
      <c r="F14" s="1">
        <f t="shared" si="1"/>
        <v>1774.25</v>
      </c>
      <c r="G14" s="1">
        <f t="shared" si="1"/>
        <v>1952.6399999999999</v>
      </c>
      <c r="H14" s="1">
        <f t="shared" si="1"/>
        <v>3887.87</v>
      </c>
      <c r="I14" s="1">
        <f t="shared" si="1"/>
        <v>2828.46</v>
      </c>
      <c r="J14" s="1">
        <f t="shared" si="1"/>
        <v>1500</v>
      </c>
      <c r="K14" s="1"/>
      <c r="L14" s="1">
        <f t="shared" si="1"/>
        <v>63366.83</v>
      </c>
    </row>
    <row r="15" spans="1:12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t="s">
        <v>4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t="s">
        <v>18</v>
      </c>
      <c r="C18" s="1">
        <v>19200</v>
      </c>
      <c r="D18" s="1"/>
      <c r="E18" s="1">
        <v>10200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/>
      <c r="L18" s="1">
        <f t="shared" ref="L18:L23" si="2">SUM(E18:J18)</f>
        <v>10200</v>
      </c>
    </row>
    <row r="19" spans="1:12" x14ac:dyDescent="0.25">
      <c r="A19" t="s">
        <v>19</v>
      </c>
      <c r="C19" s="1">
        <v>0</v>
      </c>
      <c r="D19" s="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/>
      <c r="L19" s="1">
        <f t="shared" si="2"/>
        <v>0</v>
      </c>
    </row>
    <row r="20" spans="1:12" x14ac:dyDescent="0.25">
      <c r="A20" t="s">
        <v>20</v>
      </c>
      <c r="C20" s="1">
        <v>20000</v>
      </c>
      <c r="D20" s="1"/>
      <c r="E20" s="1">
        <v>8100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/>
      <c r="L20" s="1">
        <f t="shared" si="2"/>
        <v>8100</v>
      </c>
    </row>
    <row r="21" spans="1:12" x14ac:dyDescent="0.25">
      <c r="A21" t="s">
        <v>21</v>
      </c>
      <c r="C21" s="1">
        <v>2000</v>
      </c>
      <c r="D21" s="1"/>
      <c r="E21" s="1">
        <v>207.62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/>
      <c r="L21" s="1">
        <f t="shared" si="2"/>
        <v>207.62</v>
      </c>
    </row>
    <row r="22" spans="1:12" x14ac:dyDescent="0.25">
      <c r="A22" t="s">
        <v>22</v>
      </c>
      <c r="C22" s="1">
        <v>8000</v>
      </c>
      <c r="D22" s="1"/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/>
      <c r="L22" s="1">
        <f t="shared" si="2"/>
        <v>0</v>
      </c>
    </row>
    <row r="23" spans="1:12" x14ac:dyDescent="0.25">
      <c r="A23" t="s">
        <v>23</v>
      </c>
      <c r="C23" s="3">
        <v>25000</v>
      </c>
      <c r="D23" s="1"/>
      <c r="E23" s="3">
        <v>976.87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/>
      <c r="L23" s="3">
        <f t="shared" si="2"/>
        <v>976.87</v>
      </c>
    </row>
    <row r="24" spans="1:12" x14ac:dyDescent="0.25">
      <c r="A24" t="s">
        <v>24</v>
      </c>
      <c r="C24" s="1">
        <f>SUM(C18:C23)</f>
        <v>74200</v>
      </c>
      <c r="D24" s="1"/>
      <c r="E24" s="1">
        <f t="shared" ref="E24:L24" si="3">SUM(E18:E23)</f>
        <v>19484.489999999998</v>
      </c>
      <c r="F24" s="1">
        <f t="shared" si="3"/>
        <v>0</v>
      </c>
      <c r="G24" s="1">
        <f t="shared" si="3"/>
        <v>0</v>
      </c>
      <c r="H24" s="1">
        <f t="shared" si="3"/>
        <v>0</v>
      </c>
      <c r="I24" s="1">
        <f t="shared" si="3"/>
        <v>0</v>
      </c>
      <c r="J24" s="1">
        <f t="shared" si="3"/>
        <v>0</v>
      </c>
      <c r="K24" s="1"/>
      <c r="L24" s="1">
        <f t="shared" si="3"/>
        <v>19484.489999999998</v>
      </c>
    </row>
    <row r="25" spans="1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t="s">
        <v>5</v>
      </c>
      <c r="C27" s="1">
        <f>C14-C24</f>
        <v>13800</v>
      </c>
      <c r="D27" s="1"/>
      <c r="E27" s="1">
        <f t="shared" ref="E27:L27" si="4">E14-E24</f>
        <v>31939.120000000003</v>
      </c>
      <c r="F27" s="1">
        <f t="shared" si="4"/>
        <v>1774.25</v>
      </c>
      <c r="G27" s="1">
        <f t="shared" si="4"/>
        <v>1952.6399999999999</v>
      </c>
      <c r="H27" s="1">
        <f t="shared" si="4"/>
        <v>3887.87</v>
      </c>
      <c r="I27" s="1">
        <f t="shared" si="4"/>
        <v>2828.46</v>
      </c>
      <c r="J27" s="1">
        <f t="shared" si="4"/>
        <v>1500</v>
      </c>
      <c r="K27" s="1"/>
      <c r="L27" s="1">
        <f t="shared" si="4"/>
        <v>43882.340000000004</v>
      </c>
    </row>
  </sheetData>
  <printOptions gridLines="1"/>
  <pageMargins left="0.7" right="0.7" top="0.75" bottom="0.75" header="0.3" footer="0.3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E14" sqref="E14"/>
    </sheetView>
  </sheetViews>
  <sheetFormatPr defaultRowHeight="15" x14ac:dyDescent="0.25"/>
  <cols>
    <col min="1" max="1" width="17.42578125" bestFit="1" customWidth="1"/>
    <col min="2" max="2" width="4.28515625" customWidth="1"/>
    <col min="4" max="4" width="2.5703125" customWidth="1"/>
    <col min="5" max="5" width="13.5703125" bestFit="1" customWidth="1"/>
    <col min="6" max="6" width="15.42578125" bestFit="1" customWidth="1"/>
    <col min="7" max="10" width="13.5703125" bestFit="1" customWidth="1"/>
    <col min="11" max="11" width="2.7109375" customWidth="1"/>
    <col min="12" max="12" width="9.85546875" customWidth="1"/>
  </cols>
  <sheetData>
    <row r="1" spans="1:12" x14ac:dyDescent="0.25">
      <c r="A1" t="s">
        <v>26</v>
      </c>
    </row>
    <row r="2" spans="1:12" x14ac:dyDescent="0.25">
      <c r="A2" t="s">
        <v>7</v>
      </c>
    </row>
    <row r="3" spans="1:12" x14ac:dyDescent="0.25">
      <c r="A3" t="s">
        <v>34</v>
      </c>
    </row>
    <row r="5" spans="1:12" x14ac:dyDescent="0.25">
      <c r="C5" s="2" t="s">
        <v>10</v>
      </c>
      <c r="D5" s="2"/>
      <c r="E5" s="2" t="s">
        <v>0</v>
      </c>
      <c r="F5" s="2" t="s">
        <v>9</v>
      </c>
      <c r="G5" s="2" t="s">
        <v>1</v>
      </c>
      <c r="H5" s="2" t="s">
        <v>2</v>
      </c>
      <c r="I5" s="2" t="s">
        <v>8</v>
      </c>
      <c r="J5" s="2" t="s">
        <v>25</v>
      </c>
      <c r="K5" s="2"/>
      <c r="L5" s="2" t="s">
        <v>10</v>
      </c>
    </row>
    <row r="6" spans="1:12" x14ac:dyDescent="0.25">
      <c r="C6" s="2" t="s">
        <v>11</v>
      </c>
      <c r="D6" s="2"/>
      <c r="E6" s="2" t="s">
        <v>12</v>
      </c>
      <c r="F6" s="2" t="s">
        <v>12</v>
      </c>
      <c r="G6" s="2" t="s">
        <v>12</v>
      </c>
      <c r="H6" s="2" t="s">
        <v>12</v>
      </c>
      <c r="I6" s="2" t="s">
        <v>12</v>
      </c>
      <c r="J6" s="2" t="s">
        <v>12</v>
      </c>
      <c r="K6" s="2"/>
      <c r="L6" s="2" t="s">
        <v>12</v>
      </c>
    </row>
    <row r="7" spans="1:12" x14ac:dyDescent="0.25">
      <c r="C7" s="2"/>
      <c r="D7" s="2"/>
      <c r="E7" s="2" t="s">
        <v>28</v>
      </c>
      <c r="F7" s="2" t="s">
        <v>32</v>
      </c>
      <c r="G7" s="2" t="s">
        <v>29</v>
      </c>
      <c r="H7" s="2" t="s">
        <v>31</v>
      </c>
      <c r="I7" s="2" t="s">
        <v>30</v>
      </c>
      <c r="J7" s="2" t="s">
        <v>33</v>
      </c>
      <c r="K7" s="2"/>
      <c r="L7" s="2"/>
    </row>
    <row r="9" spans="1:12" x14ac:dyDescent="0.25">
      <c r="A9" t="s">
        <v>3</v>
      </c>
    </row>
    <row r="10" spans="1:12" x14ac:dyDescent="0.25">
      <c r="A10" t="s">
        <v>13</v>
      </c>
      <c r="C10" s="1">
        <v>28000</v>
      </c>
      <c r="D10" s="1"/>
      <c r="E10" s="1">
        <v>28977.77</v>
      </c>
      <c r="F10" s="1">
        <v>574.25</v>
      </c>
      <c r="G10" s="1">
        <v>452.64</v>
      </c>
      <c r="H10" s="1">
        <v>387.87</v>
      </c>
      <c r="I10" s="1">
        <v>328.46</v>
      </c>
      <c r="J10" s="1">
        <v>0</v>
      </c>
      <c r="K10" s="1"/>
      <c r="L10" s="1">
        <f>SUM(E10:J10)</f>
        <v>30720.989999999998</v>
      </c>
    </row>
    <row r="11" spans="1:12" x14ac:dyDescent="0.25">
      <c r="A11" t="s">
        <v>14</v>
      </c>
      <c r="C11" s="1">
        <v>60000</v>
      </c>
      <c r="D11" s="1"/>
      <c r="E11" s="1">
        <v>34349.279999999999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/>
      <c r="L11" s="1">
        <f t="shared" ref="L11:L13" si="0">SUM(E11:J11)</f>
        <v>34349.279999999999</v>
      </c>
    </row>
    <row r="12" spans="1:12" x14ac:dyDescent="0.25">
      <c r="A12" t="s">
        <v>15</v>
      </c>
      <c r="C12" s="1">
        <v>0</v>
      </c>
      <c r="D12" s="1"/>
      <c r="E12" s="1">
        <v>66.5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/>
      <c r="L12" s="1">
        <f t="shared" si="0"/>
        <v>66.5</v>
      </c>
    </row>
    <row r="13" spans="1:12" x14ac:dyDescent="0.25">
      <c r="A13" t="s">
        <v>16</v>
      </c>
      <c r="C13" s="3">
        <v>0</v>
      </c>
      <c r="D13" s="1"/>
      <c r="E13" s="3">
        <v>410.82</v>
      </c>
      <c r="F13" s="3">
        <v>1200</v>
      </c>
      <c r="G13" s="3">
        <v>1500</v>
      </c>
      <c r="H13" s="3">
        <v>3500</v>
      </c>
      <c r="I13" s="3">
        <v>2500</v>
      </c>
      <c r="J13" s="3">
        <v>1500</v>
      </c>
      <c r="K13" s="3"/>
      <c r="L13" s="3">
        <f t="shared" si="0"/>
        <v>10610.82</v>
      </c>
    </row>
    <row r="14" spans="1:12" x14ac:dyDescent="0.25">
      <c r="A14" t="s">
        <v>17</v>
      </c>
      <c r="C14" s="1">
        <f>SUM(C10:C13)</f>
        <v>88000</v>
      </c>
      <c r="D14" s="1"/>
      <c r="E14" s="1">
        <f t="shared" ref="E14:L14" si="1">SUM(E10:E13)</f>
        <v>63804.37</v>
      </c>
      <c r="F14" s="1">
        <f t="shared" si="1"/>
        <v>1774.25</v>
      </c>
      <c r="G14" s="1">
        <f t="shared" si="1"/>
        <v>1952.6399999999999</v>
      </c>
      <c r="H14" s="1">
        <f t="shared" si="1"/>
        <v>3887.87</v>
      </c>
      <c r="I14" s="1">
        <f t="shared" si="1"/>
        <v>2828.46</v>
      </c>
      <c r="J14" s="1">
        <f t="shared" si="1"/>
        <v>1500</v>
      </c>
      <c r="K14" s="1"/>
      <c r="L14" s="1">
        <f t="shared" si="1"/>
        <v>75747.59</v>
      </c>
    </row>
    <row r="15" spans="1:12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t="s">
        <v>4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t="s">
        <v>18</v>
      </c>
      <c r="C18" s="1">
        <v>19200</v>
      </c>
      <c r="D18" s="1"/>
      <c r="E18" s="1">
        <v>10200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/>
      <c r="L18" s="1">
        <f t="shared" ref="L18:L23" si="2">SUM(E18:J18)</f>
        <v>10200</v>
      </c>
    </row>
    <row r="19" spans="1:12" x14ac:dyDescent="0.25">
      <c r="A19" t="s">
        <v>19</v>
      </c>
      <c r="C19" s="1">
        <v>0</v>
      </c>
      <c r="D19" s="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/>
      <c r="L19" s="1">
        <f t="shared" si="2"/>
        <v>0</v>
      </c>
    </row>
    <row r="20" spans="1:12" x14ac:dyDescent="0.25">
      <c r="A20" t="s">
        <v>20</v>
      </c>
      <c r="C20" s="1">
        <v>20000</v>
      </c>
      <c r="D20" s="1"/>
      <c r="E20" s="1">
        <v>8700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/>
      <c r="L20" s="1">
        <f t="shared" si="2"/>
        <v>8700</v>
      </c>
    </row>
    <row r="21" spans="1:12" x14ac:dyDescent="0.25">
      <c r="A21" t="s">
        <v>21</v>
      </c>
      <c r="C21" s="1">
        <v>2000</v>
      </c>
      <c r="D21" s="1"/>
      <c r="E21" s="1">
        <v>223.87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/>
      <c r="L21" s="1">
        <f t="shared" si="2"/>
        <v>223.87</v>
      </c>
    </row>
    <row r="22" spans="1:12" x14ac:dyDescent="0.25">
      <c r="A22" t="s">
        <v>22</v>
      </c>
      <c r="C22" s="1">
        <v>8000</v>
      </c>
      <c r="D22" s="1"/>
      <c r="E22" s="1">
        <v>0</v>
      </c>
      <c r="F22" s="1">
        <v>0</v>
      </c>
      <c r="G22" s="1">
        <v>0</v>
      </c>
      <c r="H22" s="1">
        <v>473.34</v>
      </c>
      <c r="I22" s="1">
        <v>0</v>
      </c>
      <c r="J22" s="1">
        <v>0</v>
      </c>
      <c r="K22" s="1"/>
      <c r="L22" s="1">
        <f t="shared" si="2"/>
        <v>473.34</v>
      </c>
    </row>
    <row r="23" spans="1:12" x14ac:dyDescent="0.25">
      <c r="A23" t="s">
        <v>23</v>
      </c>
      <c r="C23" s="3">
        <v>25000</v>
      </c>
      <c r="D23" s="1"/>
      <c r="E23" s="3">
        <f>7265.56+4133</f>
        <v>11398.560000000001</v>
      </c>
      <c r="F23" s="3">
        <v>0</v>
      </c>
      <c r="G23" s="3">
        <v>210.62</v>
      </c>
      <c r="H23" s="3">
        <v>296.08999999999997</v>
      </c>
      <c r="I23" s="3">
        <v>294.02999999999997</v>
      </c>
      <c r="J23" s="3">
        <v>0</v>
      </c>
      <c r="K23" s="3"/>
      <c r="L23" s="3">
        <f t="shared" si="2"/>
        <v>12199.300000000003</v>
      </c>
    </row>
    <row r="24" spans="1:12" x14ac:dyDescent="0.25">
      <c r="A24" t="s">
        <v>24</v>
      </c>
      <c r="C24" s="1">
        <f>SUM(C18:C23)</f>
        <v>74200</v>
      </c>
      <c r="D24" s="1"/>
      <c r="E24" s="1">
        <f t="shared" ref="E24:L24" si="3">SUM(E18:E23)</f>
        <v>30522.43</v>
      </c>
      <c r="F24" s="1">
        <f t="shared" si="3"/>
        <v>0</v>
      </c>
      <c r="G24" s="1">
        <f t="shared" si="3"/>
        <v>210.62</v>
      </c>
      <c r="H24" s="1">
        <f t="shared" si="3"/>
        <v>769.43</v>
      </c>
      <c r="I24" s="1">
        <f t="shared" si="3"/>
        <v>294.02999999999997</v>
      </c>
      <c r="J24" s="1">
        <f t="shared" si="3"/>
        <v>0</v>
      </c>
      <c r="K24" s="1"/>
      <c r="L24" s="1">
        <f t="shared" si="3"/>
        <v>31796.510000000002</v>
      </c>
    </row>
    <row r="25" spans="1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t="s">
        <v>5</v>
      </c>
      <c r="C27" s="1">
        <f>C14-C24</f>
        <v>13800</v>
      </c>
      <c r="D27" s="1"/>
      <c r="E27" s="1">
        <f t="shared" ref="E27:L27" si="4">E14-E24</f>
        <v>33281.94</v>
      </c>
      <c r="F27" s="1">
        <f t="shared" si="4"/>
        <v>1774.25</v>
      </c>
      <c r="G27" s="1">
        <f t="shared" si="4"/>
        <v>1742.02</v>
      </c>
      <c r="H27" s="1">
        <f t="shared" si="4"/>
        <v>3118.44</v>
      </c>
      <c r="I27" s="1">
        <f t="shared" si="4"/>
        <v>2534.4300000000003</v>
      </c>
      <c r="J27" s="1">
        <f t="shared" si="4"/>
        <v>1500</v>
      </c>
      <c r="K27" s="1"/>
      <c r="L27" s="1">
        <f t="shared" si="4"/>
        <v>43951.079999999994</v>
      </c>
    </row>
  </sheetData>
  <printOptions gridLines="1"/>
  <pageMargins left="0.7" right="0.7" top="0.75" bottom="0.75" header="0.3" footer="0.3"/>
  <pageSetup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R12" sqref="R12"/>
    </sheetView>
  </sheetViews>
  <sheetFormatPr defaultRowHeight="15" x14ac:dyDescent="0.25"/>
  <cols>
    <col min="1" max="1" width="17.42578125" bestFit="1" customWidth="1"/>
    <col min="2" max="2" width="4.28515625" customWidth="1"/>
    <col min="4" max="4" width="2.5703125" customWidth="1"/>
    <col min="5" max="5" width="13.5703125" bestFit="1" customWidth="1"/>
    <col min="6" max="6" width="15.42578125" bestFit="1" customWidth="1"/>
    <col min="7" max="10" width="13.5703125" bestFit="1" customWidth="1"/>
    <col min="11" max="11" width="2.7109375" customWidth="1"/>
    <col min="12" max="12" width="9.85546875" customWidth="1"/>
  </cols>
  <sheetData>
    <row r="1" spans="1:12" x14ac:dyDescent="0.25">
      <c r="A1" t="s">
        <v>26</v>
      </c>
    </row>
    <row r="2" spans="1:12" x14ac:dyDescent="0.25">
      <c r="A2" t="s">
        <v>7</v>
      </c>
    </row>
    <row r="3" spans="1:12" x14ac:dyDescent="0.25">
      <c r="A3" t="s">
        <v>35</v>
      </c>
    </row>
    <row r="5" spans="1:12" x14ac:dyDescent="0.25">
      <c r="C5" s="2" t="s">
        <v>10</v>
      </c>
      <c r="D5" s="2"/>
      <c r="E5" s="2" t="s">
        <v>0</v>
      </c>
      <c r="F5" s="2" t="s">
        <v>9</v>
      </c>
      <c r="G5" s="2" t="s">
        <v>1</v>
      </c>
      <c r="H5" s="2" t="s">
        <v>2</v>
      </c>
      <c r="I5" s="2" t="s">
        <v>8</v>
      </c>
      <c r="J5" s="2" t="s">
        <v>25</v>
      </c>
      <c r="K5" s="2"/>
      <c r="L5" s="2" t="s">
        <v>10</v>
      </c>
    </row>
    <row r="6" spans="1:12" x14ac:dyDescent="0.25">
      <c r="C6" s="2" t="s">
        <v>11</v>
      </c>
      <c r="D6" s="2"/>
      <c r="E6" s="2" t="s">
        <v>12</v>
      </c>
      <c r="F6" s="2" t="s">
        <v>12</v>
      </c>
      <c r="G6" s="2" t="s">
        <v>12</v>
      </c>
      <c r="H6" s="2" t="s">
        <v>12</v>
      </c>
      <c r="I6" s="2" t="s">
        <v>12</v>
      </c>
      <c r="J6" s="2" t="s">
        <v>12</v>
      </c>
      <c r="K6" s="2"/>
      <c r="L6" s="2" t="s">
        <v>12</v>
      </c>
    </row>
    <row r="7" spans="1:12" x14ac:dyDescent="0.25">
      <c r="C7" s="2"/>
      <c r="D7" s="2"/>
      <c r="E7" s="2" t="s">
        <v>28</v>
      </c>
      <c r="F7" s="2" t="s">
        <v>32</v>
      </c>
      <c r="G7" s="2" t="s">
        <v>29</v>
      </c>
      <c r="H7" s="2" t="s">
        <v>31</v>
      </c>
      <c r="I7" s="2" t="s">
        <v>30</v>
      </c>
      <c r="J7" s="2" t="s">
        <v>33</v>
      </c>
      <c r="K7" s="2"/>
      <c r="L7" s="2"/>
    </row>
    <row r="9" spans="1:12" x14ac:dyDescent="0.25">
      <c r="A9" t="s">
        <v>3</v>
      </c>
    </row>
    <row r="10" spans="1:12" x14ac:dyDescent="0.25">
      <c r="A10" t="s">
        <v>13</v>
      </c>
      <c r="C10" s="1">
        <v>28000</v>
      </c>
      <c r="D10" s="1"/>
      <c r="E10" s="1">
        <v>28977.77</v>
      </c>
      <c r="F10" s="1">
        <v>574.25</v>
      </c>
      <c r="G10" s="1">
        <v>452.64</v>
      </c>
      <c r="H10" s="1">
        <v>387.87</v>
      </c>
      <c r="I10" s="1">
        <v>328.46</v>
      </c>
      <c r="J10" s="1">
        <v>0</v>
      </c>
      <c r="K10" s="1"/>
      <c r="L10" s="1">
        <f>SUM(E10:J10)</f>
        <v>30720.989999999998</v>
      </c>
    </row>
    <row r="11" spans="1:12" x14ac:dyDescent="0.25">
      <c r="A11" t="s">
        <v>14</v>
      </c>
      <c r="C11" s="1">
        <v>60000</v>
      </c>
      <c r="D11" s="1"/>
      <c r="E11" s="1">
        <v>53218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/>
      <c r="L11" s="1">
        <f t="shared" ref="L11:L13" si="0">SUM(E11:J11)</f>
        <v>53218</v>
      </c>
    </row>
    <row r="12" spans="1:12" x14ac:dyDescent="0.25">
      <c r="A12" t="s">
        <v>15</v>
      </c>
      <c r="C12" s="1">
        <v>0</v>
      </c>
      <c r="D12" s="1"/>
      <c r="E12" s="1">
        <v>139.5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/>
      <c r="L12" s="1">
        <f t="shared" si="0"/>
        <v>139.5</v>
      </c>
    </row>
    <row r="13" spans="1:12" x14ac:dyDescent="0.25">
      <c r="A13" t="s">
        <v>16</v>
      </c>
      <c r="C13" s="3">
        <v>0</v>
      </c>
      <c r="D13" s="1"/>
      <c r="E13" s="3">
        <v>410.82</v>
      </c>
      <c r="F13" s="3">
        <v>1200</v>
      </c>
      <c r="G13" s="3">
        <v>1500</v>
      </c>
      <c r="H13" s="3">
        <v>3500</v>
      </c>
      <c r="I13" s="3">
        <v>2500</v>
      </c>
      <c r="J13" s="3">
        <v>1500</v>
      </c>
      <c r="K13" s="3"/>
      <c r="L13" s="3">
        <f t="shared" si="0"/>
        <v>10610.82</v>
      </c>
    </row>
    <row r="14" spans="1:12" x14ac:dyDescent="0.25">
      <c r="A14" t="s">
        <v>17</v>
      </c>
      <c r="C14" s="1">
        <f>SUM(C10:C13)</f>
        <v>88000</v>
      </c>
      <c r="D14" s="1"/>
      <c r="E14" s="1">
        <f t="shared" ref="E14:L14" si="1">SUM(E10:E13)</f>
        <v>82746.090000000011</v>
      </c>
      <c r="F14" s="1">
        <f t="shared" si="1"/>
        <v>1774.25</v>
      </c>
      <c r="G14" s="1">
        <f t="shared" si="1"/>
        <v>1952.6399999999999</v>
      </c>
      <c r="H14" s="1">
        <f t="shared" si="1"/>
        <v>3887.87</v>
      </c>
      <c r="I14" s="1">
        <f t="shared" si="1"/>
        <v>2828.46</v>
      </c>
      <c r="J14" s="1">
        <f t="shared" si="1"/>
        <v>1500</v>
      </c>
      <c r="K14" s="1"/>
      <c r="L14" s="1">
        <f t="shared" si="1"/>
        <v>94689.31</v>
      </c>
    </row>
    <row r="15" spans="1:12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t="s">
        <v>4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t="s">
        <v>18</v>
      </c>
      <c r="C18" s="1">
        <v>19200</v>
      </c>
      <c r="D18" s="1"/>
      <c r="E18" s="1">
        <v>10600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/>
      <c r="L18" s="1">
        <f t="shared" ref="L18:L23" si="2">SUM(E18:J18)</f>
        <v>10600</v>
      </c>
    </row>
    <row r="19" spans="1:12" x14ac:dyDescent="0.25">
      <c r="A19" t="s">
        <v>19</v>
      </c>
      <c r="C19" s="1">
        <v>0</v>
      </c>
      <c r="D19" s="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/>
      <c r="L19" s="1">
        <f t="shared" si="2"/>
        <v>0</v>
      </c>
    </row>
    <row r="20" spans="1:12" x14ac:dyDescent="0.25">
      <c r="A20" t="s">
        <v>20</v>
      </c>
      <c r="C20" s="1">
        <v>20000</v>
      </c>
      <c r="D20" s="1"/>
      <c r="E20" s="1">
        <v>17070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/>
      <c r="L20" s="1">
        <f t="shared" si="2"/>
        <v>17070</v>
      </c>
    </row>
    <row r="21" spans="1:12" x14ac:dyDescent="0.25">
      <c r="A21" t="s">
        <v>21</v>
      </c>
      <c r="C21" s="1">
        <v>2000</v>
      </c>
      <c r="D21" s="1"/>
      <c r="E21" s="1">
        <v>412.07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/>
      <c r="L21" s="1">
        <f t="shared" si="2"/>
        <v>412.07</v>
      </c>
    </row>
    <row r="22" spans="1:12" x14ac:dyDescent="0.25">
      <c r="A22" t="s">
        <v>22</v>
      </c>
      <c r="C22" s="1">
        <v>8000</v>
      </c>
      <c r="D22" s="1"/>
      <c r="E22" s="1">
        <v>3119.96</v>
      </c>
      <c r="F22" s="1">
        <v>0</v>
      </c>
      <c r="G22" s="1">
        <v>263.85000000000002</v>
      </c>
      <c r="H22" s="1">
        <v>566.32000000000005</v>
      </c>
      <c r="I22" s="1">
        <v>46</v>
      </c>
      <c r="J22" s="1">
        <v>0</v>
      </c>
      <c r="K22" s="1"/>
      <c r="L22" s="1">
        <f t="shared" si="2"/>
        <v>3996.13</v>
      </c>
    </row>
    <row r="23" spans="1:12" x14ac:dyDescent="0.25">
      <c r="A23" t="s">
        <v>23</v>
      </c>
      <c r="C23" s="3">
        <v>25000</v>
      </c>
      <c r="D23" s="1"/>
      <c r="E23" s="3">
        <f>13414.38+2771</f>
        <v>16185.38</v>
      </c>
      <c r="F23" s="3">
        <v>133.01</v>
      </c>
      <c r="G23" s="3">
        <v>421.4</v>
      </c>
      <c r="H23" s="3">
        <v>1774.91</v>
      </c>
      <c r="I23" s="3">
        <v>707.42</v>
      </c>
      <c r="J23" s="3">
        <v>0</v>
      </c>
      <c r="K23" s="3"/>
      <c r="L23" s="3">
        <f t="shared" si="2"/>
        <v>19222.12</v>
      </c>
    </row>
    <row r="24" spans="1:12" x14ac:dyDescent="0.25">
      <c r="A24" t="s">
        <v>24</v>
      </c>
      <c r="C24" s="1">
        <f>SUM(C18:C23)</f>
        <v>74200</v>
      </c>
      <c r="D24" s="1"/>
      <c r="E24" s="1">
        <f t="shared" ref="E24:L24" si="3">SUM(E18:E23)</f>
        <v>47387.409999999996</v>
      </c>
      <c r="F24" s="1">
        <f t="shared" si="3"/>
        <v>133.01</v>
      </c>
      <c r="G24" s="1">
        <f t="shared" si="3"/>
        <v>685.25</v>
      </c>
      <c r="H24" s="1">
        <f t="shared" si="3"/>
        <v>2341.23</v>
      </c>
      <c r="I24" s="1">
        <f t="shared" si="3"/>
        <v>753.42</v>
      </c>
      <c r="J24" s="1">
        <f t="shared" si="3"/>
        <v>0</v>
      </c>
      <c r="K24" s="1"/>
      <c r="L24" s="1">
        <f t="shared" si="3"/>
        <v>51300.32</v>
      </c>
    </row>
    <row r="25" spans="1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t="s">
        <v>5</v>
      </c>
      <c r="C27" s="1">
        <f>C14-C24</f>
        <v>13800</v>
      </c>
      <c r="D27" s="1"/>
      <c r="E27" s="1">
        <f t="shared" ref="E27:L27" si="4">E14-E24</f>
        <v>35358.680000000015</v>
      </c>
      <c r="F27" s="1">
        <f t="shared" si="4"/>
        <v>1641.24</v>
      </c>
      <c r="G27" s="1">
        <f t="shared" si="4"/>
        <v>1267.3899999999999</v>
      </c>
      <c r="H27" s="1">
        <f t="shared" si="4"/>
        <v>1546.6399999999999</v>
      </c>
      <c r="I27" s="1">
        <f t="shared" si="4"/>
        <v>2075.04</v>
      </c>
      <c r="J27" s="1">
        <f t="shared" si="4"/>
        <v>1500</v>
      </c>
      <c r="K27" s="1"/>
      <c r="L27" s="1">
        <f t="shared" si="4"/>
        <v>43388.99</v>
      </c>
    </row>
  </sheetData>
  <printOptions gridLines="1"/>
  <pageMargins left="0.7" right="0.7" top="0.75" bottom="0.75" header="0.3" footer="0.3"/>
  <pageSetup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F26" sqref="F26"/>
    </sheetView>
  </sheetViews>
  <sheetFormatPr defaultRowHeight="15" x14ac:dyDescent="0.25"/>
  <cols>
    <col min="1" max="1" width="17.42578125" bestFit="1" customWidth="1"/>
    <col min="2" max="2" width="4.28515625" customWidth="1"/>
    <col min="4" max="4" width="2.5703125" customWidth="1"/>
    <col min="5" max="5" width="13.5703125" bestFit="1" customWidth="1"/>
    <col min="6" max="6" width="15.42578125" bestFit="1" customWidth="1"/>
    <col min="7" max="10" width="13.5703125" bestFit="1" customWidth="1"/>
    <col min="11" max="11" width="2.7109375" customWidth="1"/>
    <col min="12" max="12" width="9.85546875" customWidth="1"/>
  </cols>
  <sheetData>
    <row r="1" spans="1:12" x14ac:dyDescent="0.25">
      <c r="A1" t="s">
        <v>26</v>
      </c>
    </row>
    <row r="2" spans="1:12" x14ac:dyDescent="0.25">
      <c r="A2" t="s">
        <v>7</v>
      </c>
    </row>
    <row r="3" spans="1:12" x14ac:dyDescent="0.25">
      <c r="A3" t="s">
        <v>36</v>
      </c>
    </row>
    <row r="5" spans="1:12" x14ac:dyDescent="0.25">
      <c r="C5" s="2" t="s">
        <v>10</v>
      </c>
      <c r="D5" s="2"/>
      <c r="E5" s="2" t="s">
        <v>0</v>
      </c>
      <c r="F5" s="2" t="s">
        <v>9</v>
      </c>
      <c r="G5" s="2" t="s">
        <v>1</v>
      </c>
      <c r="H5" s="2" t="s">
        <v>2</v>
      </c>
      <c r="I5" s="2" t="s">
        <v>8</v>
      </c>
      <c r="J5" s="2" t="s">
        <v>25</v>
      </c>
      <c r="K5" s="2"/>
      <c r="L5" s="2" t="s">
        <v>10</v>
      </c>
    </row>
    <row r="6" spans="1:12" x14ac:dyDescent="0.25">
      <c r="C6" s="2" t="s">
        <v>11</v>
      </c>
      <c r="D6" s="2"/>
      <c r="E6" s="2" t="s">
        <v>12</v>
      </c>
      <c r="F6" s="2" t="s">
        <v>12</v>
      </c>
      <c r="G6" s="2" t="s">
        <v>12</v>
      </c>
      <c r="H6" s="2" t="s">
        <v>12</v>
      </c>
      <c r="I6" s="2" t="s">
        <v>12</v>
      </c>
      <c r="J6" s="2" t="s">
        <v>12</v>
      </c>
      <c r="K6" s="2"/>
      <c r="L6" s="2" t="s">
        <v>12</v>
      </c>
    </row>
    <row r="7" spans="1:12" x14ac:dyDescent="0.25">
      <c r="C7" s="2"/>
      <c r="D7" s="2"/>
      <c r="E7" s="2" t="s">
        <v>28</v>
      </c>
      <c r="F7" s="2" t="s">
        <v>32</v>
      </c>
      <c r="G7" s="2" t="s">
        <v>29</v>
      </c>
      <c r="H7" s="2" t="s">
        <v>31</v>
      </c>
      <c r="I7" s="2" t="s">
        <v>30</v>
      </c>
      <c r="J7" s="2" t="s">
        <v>33</v>
      </c>
      <c r="K7" s="2"/>
      <c r="L7" s="2"/>
    </row>
    <row r="9" spans="1:12" x14ac:dyDescent="0.25">
      <c r="A9" t="s">
        <v>3</v>
      </c>
    </row>
    <row r="10" spans="1:12" x14ac:dyDescent="0.25">
      <c r="A10" t="s">
        <v>13</v>
      </c>
      <c r="C10" s="1">
        <v>28000</v>
      </c>
      <c r="D10" s="1"/>
      <c r="E10" s="1">
        <v>28977.77</v>
      </c>
      <c r="F10" s="1">
        <v>574.25</v>
      </c>
      <c r="G10" s="1">
        <v>452.64</v>
      </c>
      <c r="H10" s="1">
        <v>387.87</v>
      </c>
      <c r="I10" s="1">
        <v>328.46</v>
      </c>
      <c r="J10" s="1">
        <v>0</v>
      </c>
      <c r="K10" s="1"/>
      <c r="L10" s="1">
        <f>SUM(E10:J10)</f>
        <v>30720.989999999998</v>
      </c>
    </row>
    <row r="11" spans="1:12" x14ac:dyDescent="0.25">
      <c r="A11" t="s">
        <v>14</v>
      </c>
      <c r="C11" s="1">
        <v>60000</v>
      </c>
      <c r="D11" s="1"/>
      <c r="E11" s="1">
        <v>53218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/>
      <c r="L11" s="1">
        <f t="shared" ref="L11:L13" si="0">SUM(E11:J11)</f>
        <v>53218</v>
      </c>
    </row>
    <row r="12" spans="1:12" x14ac:dyDescent="0.25">
      <c r="A12" t="s">
        <v>15</v>
      </c>
      <c r="C12" s="1">
        <v>0</v>
      </c>
      <c r="D12" s="1"/>
      <c r="E12" s="1">
        <v>183.75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/>
      <c r="L12" s="1">
        <f t="shared" si="0"/>
        <v>183.75</v>
      </c>
    </row>
    <row r="13" spans="1:12" x14ac:dyDescent="0.25">
      <c r="A13" t="s">
        <v>16</v>
      </c>
      <c r="C13" s="3">
        <v>0</v>
      </c>
      <c r="D13" s="1"/>
      <c r="E13" s="3">
        <v>410.82</v>
      </c>
      <c r="F13" s="3">
        <v>1200</v>
      </c>
      <c r="G13" s="3">
        <v>1500</v>
      </c>
      <c r="H13" s="3">
        <v>3500</v>
      </c>
      <c r="I13" s="3">
        <v>2500</v>
      </c>
      <c r="J13" s="3">
        <v>1500</v>
      </c>
      <c r="K13" s="3"/>
      <c r="L13" s="3">
        <f t="shared" si="0"/>
        <v>10610.82</v>
      </c>
    </row>
    <row r="14" spans="1:12" x14ac:dyDescent="0.25">
      <c r="A14" t="s">
        <v>17</v>
      </c>
      <c r="C14" s="1">
        <f>SUM(C10:C13)</f>
        <v>88000</v>
      </c>
      <c r="D14" s="1"/>
      <c r="E14" s="1">
        <f t="shared" ref="E14:L14" si="1">SUM(E10:E13)</f>
        <v>82790.340000000011</v>
      </c>
      <c r="F14" s="1">
        <f t="shared" si="1"/>
        <v>1774.25</v>
      </c>
      <c r="G14" s="1">
        <f t="shared" si="1"/>
        <v>1952.6399999999999</v>
      </c>
      <c r="H14" s="1">
        <f t="shared" si="1"/>
        <v>3887.87</v>
      </c>
      <c r="I14" s="1">
        <f t="shared" si="1"/>
        <v>2828.46</v>
      </c>
      <c r="J14" s="1">
        <f t="shared" si="1"/>
        <v>1500</v>
      </c>
      <c r="K14" s="1"/>
      <c r="L14" s="1">
        <f t="shared" si="1"/>
        <v>94733.56</v>
      </c>
    </row>
    <row r="15" spans="1:12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t="s">
        <v>4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t="s">
        <v>18</v>
      </c>
      <c r="C18" s="1">
        <v>19200</v>
      </c>
      <c r="D18" s="1"/>
      <c r="E18" s="1">
        <v>11200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/>
      <c r="L18" s="1">
        <f t="shared" ref="L18:L23" si="2">SUM(E18:J18)</f>
        <v>11200</v>
      </c>
    </row>
    <row r="19" spans="1:12" x14ac:dyDescent="0.25">
      <c r="A19" t="s">
        <v>19</v>
      </c>
      <c r="C19" s="1">
        <v>0</v>
      </c>
      <c r="D19" s="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/>
      <c r="L19" s="1">
        <f t="shared" si="2"/>
        <v>0</v>
      </c>
    </row>
    <row r="20" spans="1:12" x14ac:dyDescent="0.25">
      <c r="A20" t="s">
        <v>20</v>
      </c>
      <c r="C20" s="1">
        <v>20000</v>
      </c>
      <c r="D20" s="1"/>
      <c r="E20" s="1">
        <v>18150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/>
      <c r="L20" s="1">
        <f t="shared" si="2"/>
        <v>18150</v>
      </c>
    </row>
    <row r="21" spans="1:12" x14ac:dyDescent="0.25">
      <c r="A21" t="s">
        <v>21</v>
      </c>
      <c r="C21" s="1">
        <v>2000</v>
      </c>
      <c r="D21" s="1"/>
      <c r="E21" s="1">
        <v>428.27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/>
      <c r="L21" s="1">
        <f t="shared" si="2"/>
        <v>428.27</v>
      </c>
    </row>
    <row r="22" spans="1:12" x14ac:dyDescent="0.25">
      <c r="A22" t="s">
        <v>22</v>
      </c>
      <c r="C22" s="1">
        <v>8000</v>
      </c>
      <c r="D22" s="1"/>
      <c r="E22" s="1">
        <v>3119.96</v>
      </c>
      <c r="F22" s="1">
        <v>0</v>
      </c>
      <c r="G22" s="1">
        <v>263.85000000000002</v>
      </c>
      <c r="H22" s="1">
        <v>566.32000000000005</v>
      </c>
      <c r="I22" s="1">
        <v>46</v>
      </c>
      <c r="J22" s="1">
        <v>0</v>
      </c>
      <c r="K22" s="1"/>
      <c r="L22" s="1">
        <f t="shared" si="2"/>
        <v>3996.13</v>
      </c>
    </row>
    <row r="23" spans="1:12" x14ac:dyDescent="0.25">
      <c r="A23" t="s">
        <v>23</v>
      </c>
      <c r="C23" s="3">
        <v>25000</v>
      </c>
      <c r="D23" s="1"/>
      <c r="E23" s="3">
        <f>14702.29+2109.02</f>
        <v>16811.310000000001</v>
      </c>
      <c r="F23" s="3">
        <v>213.91</v>
      </c>
      <c r="G23" s="3">
        <v>483.29</v>
      </c>
      <c r="H23" s="3">
        <v>1816.36</v>
      </c>
      <c r="I23" s="3">
        <v>722.42</v>
      </c>
      <c r="J23" s="3">
        <v>0</v>
      </c>
      <c r="K23" s="3"/>
      <c r="L23" s="3">
        <f t="shared" si="2"/>
        <v>20047.29</v>
      </c>
    </row>
    <row r="24" spans="1:12" x14ac:dyDescent="0.25">
      <c r="A24" t="s">
        <v>24</v>
      </c>
      <c r="C24" s="1">
        <f>SUM(C18:C23)</f>
        <v>74200</v>
      </c>
      <c r="D24" s="1"/>
      <c r="E24" s="1">
        <f t="shared" ref="E24:L24" si="3">SUM(E18:E23)</f>
        <v>49709.540000000008</v>
      </c>
      <c r="F24" s="1">
        <f t="shared" si="3"/>
        <v>213.91</v>
      </c>
      <c r="G24" s="1">
        <f t="shared" si="3"/>
        <v>747.1400000000001</v>
      </c>
      <c r="H24" s="1">
        <f t="shared" si="3"/>
        <v>2382.6799999999998</v>
      </c>
      <c r="I24" s="1">
        <f t="shared" si="3"/>
        <v>768.42</v>
      </c>
      <c r="J24" s="1">
        <f t="shared" si="3"/>
        <v>0</v>
      </c>
      <c r="K24" s="1"/>
      <c r="L24" s="1">
        <f t="shared" si="3"/>
        <v>53821.69</v>
      </c>
    </row>
    <row r="25" spans="1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t="s">
        <v>5</v>
      </c>
      <c r="C27" s="1">
        <f>C14-C24</f>
        <v>13800</v>
      </c>
      <c r="D27" s="1"/>
      <c r="E27" s="1">
        <f t="shared" ref="E27:L27" si="4">E14-E24</f>
        <v>33080.800000000003</v>
      </c>
      <c r="F27" s="1">
        <f t="shared" si="4"/>
        <v>1560.34</v>
      </c>
      <c r="G27" s="1">
        <f t="shared" si="4"/>
        <v>1205.4999999999998</v>
      </c>
      <c r="H27" s="1">
        <f t="shared" si="4"/>
        <v>1505.19</v>
      </c>
      <c r="I27" s="1">
        <f t="shared" si="4"/>
        <v>2060.04</v>
      </c>
      <c r="J27" s="1">
        <f t="shared" si="4"/>
        <v>1500</v>
      </c>
      <c r="K27" s="1"/>
      <c r="L27" s="1">
        <f t="shared" si="4"/>
        <v>40911.869999999995</v>
      </c>
    </row>
  </sheetData>
  <printOptions gridLines="1"/>
  <pageMargins left="0.7" right="0.7" top="0.75" bottom="0.75" header="0.3" footer="0.3"/>
  <pageSetup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Normal="100" workbookViewId="0">
      <selection activeCell="A4" sqref="A4"/>
    </sheetView>
  </sheetViews>
  <sheetFormatPr defaultRowHeight="15" x14ac:dyDescent="0.25"/>
  <cols>
    <col min="1" max="1" width="17.42578125" bestFit="1" customWidth="1"/>
    <col min="2" max="2" width="4.28515625" customWidth="1"/>
    <col min="4" max="4" width="2.5703125" customWidth="1"/>
    <col min="5" max="5" width="13.5703125" bestFit="1" customWidth="1"/>
    <col min="6" max="6" width="15.42578125" bestFit="1" customWidth="1"/>
    <col min="7" max="10" width="13.5703125" bestFit="1" customWidth="1"/>
    <col min="11" max="11" width="2.7109375" customWidth="1"/>
    <col min="12" max="12" width="9.85546875" customWidth="1"/>
  </cols>
  <sheetData>
    <row r="1" spans="1:12" x14ac:dyDescent="0.25">
      <c r="A1" t="s">
        <v>26</v>
      </c>
    </row>
    <row r="2" spans="1:12" x14ac:dyDescent="0.25">
      <c r="A2" t="s">
        <v>7</v>
      </c>
    </row>
    <row r="3" spans="1:12" x14ac:dyDescent="0.25">
      <c r="A3" t="s">
        <v>40</v>
      </c>
    </row>
    <row r="5" spans="1:12" x14ac:dyDescent="0.25">
      <c r="C5" s="2" t="s">
        <v>10</v>
      </c>
      <c r="D5" s="2"/>
      <c r="E5" s="2" t="s">
        <v>0</v>
      </c>
      <c r="F5" s="2" t="s">
        <v>9</v>
      </c>
      <c r="G5" s="2" t="s">
        <v>1</v>
      </c>
      <c r="H5" s="2" t="s">
        <v>2</v>
      </c>
      <c r="I5" s="2" t="s">
        <v>8</v>
      </c>
      <c r="J5" s="2" t="s">
        <v>25</v>
      </c>
      <c r="K5" s="2"/>
      <c r="L5" s="2" t="s">
        <v>10</v>
      </c>
    </row>
    <row r="6" spans="1:12" x14ac:dyDescent="0.25">
      <c r="C6" s="2" t="s">
        <v>11</v>
      </c>
      <c r="D6" s="2"/>
      <c r="E6" s="2" t="s">
        <v>12</v>
      </c>
      <c r="F6" s="2" t="s">
        <v>12</v>
      </c>
      <c r="G6" s="2" t="s">
        <v>12</v>
      </c>
      <c r="H6" s="2" t="s">
        <v>12</v>
      </c>
      <c r="I6" s="2" t="s">
        <v>12</v>
      </c>
      <c r="J6" s="2" t="s">
        <v>12</v>
      </c>
      <c r="K6" s="2"/>
      <c r="L6" s="2" t="s">
        <v>12</v>
      </c>
    </row>
    <row r="7" spans="1:12" x14ac:dyDescent="0.25">
      <c r="C7" s="2"/>
      <c r="D7" s="2"/>
      <c r="E7" s="2" t="s">
        <v>28</v>
      </c>
      <c r="F7" s="2" t="s">
        <v>32</v>
      </c>
      <c r="G7" s="2" t="s">
        <v>29</v>
      </c>
      <c r="H7" s="2" t="s">
        <v>31</v>
      </c>
      <c r="I7" s="2" t="s">
        <v>30</v>
      </c>
      <c r="J7" s="2" t="s">
        <v>33</v>
      </c>
      <c r="K7" s="2"/>
      <c r="L7" s="2"/>
    </row>
    <row r="9" spans="1:12" x14ac:dyDescent="0.25">
      <c r="A9" t="s">
        <v>3</v>
      </c>
    </row>
    <row r="10" spans="1:12" x14ac:dyDescent="0.25">
      <c r="A10" t="s">
        <v>13</v>
      </c>
      <c r="C10" s="1">
        <v>28000</v>
      </c>
      <c r="D10" s="1"/>
      <c r="E10" s="1">
        <v>28977.77</v>
      </c>
      <c r="F10" s="1">
        <v>574.25</v>
      </c>
      <c r="G10" s="1">
        <v>452.64</v>
      </c>
      <c r="H10" s="1">
        <v>387.87</v>
      </c>
      <c r="I10" s="1">
        <v>328.46</v>
      </c>
      <c r="J10" s="1">
        <v>0</v>
      </c>
      <c r="K10" s="1"/>
      <c r="L10" s="1">
        <f>SUM(E10:J10)</f>
        <v>30720.989999999998</v>
      </c>
    </row>
    <row r="11" spans="1:12" x14ac:dyDescent="0.25">
      <c r="A11" t="s">
        <v>14</v>
      </c>
      <c r="C11" s="1">
        <v>60000</v>
      </c>
      <c r="D11" s="1"/>
      <c r="E11" s="1">
        <v>61767.85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/>
      <c r="L11" s="1">
        <f t="shared" ref="L11:L13" si="0">SUM(E11:J11)</f>
        <v>61767.85</v>
      </c>
    </row>
    <row r="12" spans="1:12" x14ac:dyDescent="0.25">
      <c r="A12" t="s">
        <v>15</v>
      </c>
      <c r="C12" s="1">
        <v>0</v>
      </c>
      <c r="D12" s="1"/>
      <c r="E12" s="1">
        <v>239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/>
      <c r="L12" s="1">
        <f t="shared" si="0"/>
        <v>239</v>
      </c>
    </row>
    <row r="13" spans="1:12" x14ac:dyDescent="0.25">
      <c r="A13" t="s">
        <v>16</v>
      </c>
      <c r="C13" s="3">
        <v>0</v>
      </c>
      <c r="D13" s="1"/>
      <c r="E13" s="3">
        <v>410.82</v>
      </c>
      <c r="F13" s="3">
        <v>1200</v>
      </c>
      <c r="G13" s="3">
        <v>1500</v>
      </c>
      <c r="H13" s="3">
        <v>3500</v>
      </c>
      <c r="I13" s="3">
        <v>2500</v>
      </c>
      <c r="J13" s="3">
        <v>1500</v>
      </c>
      <c r="K13" s="3"/>
      <c r="L13" s="3">
        <f t="shared" si="0"/>
        <v>10610.82</v>
      </c>
    </row>
    <row r="14" spans="1:12" x14ac:dyDescent="0.25">
      <c r="A14" t="s">
        <v>17</v>
      </c>
      <c r="C14" s="1">
        <f>SUM(C10:C13)</f>
        <v>88000</v>
      </c>
      <c r="D14" s="1"/>
      <c r="E14" s="1">
        <f t="shared" ref="E14:L14" si="1">SUM(E10:E13)</f>
        <v>91395.44</v>
      </c>
      <c r="F14" s="1">
        <f t="shared" si="1"/>
        <v>1774.25</v>
      </c>
      <c r="G14" s="1">
        <f t="shared" si="1"/>
        <v>1952.6399999999999</v>
      </c>
      <c r="H14" s="1">
        <f t="shared" si="1"/>
        <v>3887.87</v>
      </c>
      <c r="I14" s="1">
        <f t="shared" si="1"/>
        <v>2828.46</v>
      </c>
      <c r="J14" s="1">
        <f t="shared" si="1"/>
        <v>1500</v>
      </c>
      <c r="K14" s="1"/>
      <c r="L14" s="1">
        <f t="shared" si="1"/>
        <v>103338.66</v>
      </c>
    </row>
    <row r="15" spans="1:12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t="s">
        <v>4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t="s">
        <v>18</v>
      </c>
      <c r="C18" s="1">
        <v>19200</v>
      </c>
      <c r="D18" s="1"/>
      <c r="E18" s="1">
        <v>15050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/>
      <c r="L18" s="1">
        <f t="shared" ref="L18:L23" si="2">SUM(E18:J18)</f>
        <v>15050</v>
      </c>
    </row>
    <row r="19" spans="1:12" x14ac:dyDescent="0.25">
      <c r="A19" t="s">
        <v>19</v>
      </c>
      <c r="C19" s="1">
        <v>0</v>
      </c>
      <c r="D19" s="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/>
      <c r="L19" s="1">
        <f t="shared" si="2"/>
        <v>0</v>
      </c>
    </row>
    <row r="20" spans="1:12" x14ac:dyDescent="0.25">
      <c r="A20" t="s">
        <v>20</v>
      </c>
      <c r="C20" s="1">
        <v>20000</v>
      </c>
      <c r="D20" s="1"/>
      <c r="E20" s="1">
        <v>27330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/>
      <c r="L20" s="1">
        <f t="shared" si="2"/>
        <v>27330</v>
      </c>
    </row>
    <row r="21" spans="1:12" x14ac:dyDescent="0.25">
      <c r="A21" t="s">
        <v>21</v>
      </c>
      <c r="C21" s="1">
        <v>2000</v>
      </c>
      <c r="D21" s="1"/>
      <c r="E21" s="1">
        <v>628.6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/>
      <c r="L21" s="1">
        <f t="shared" si="2"/>
        <v>628.6</v>
      </c>
    </row>
    <row r="22" spans="1:12" x14ac:dyDescent="0.25">
      <c r="A22" t="s">
        <v>22</v>
      </c>
      <c r="C22" s="1">
        <v>8000</v>
      </c>
      <c r="D22" s="1"/>
      <c r="E22" s="1">
        <v>4032.6</v>
      </c>
      <c r="F22" s="1">
        <v>78.400000000000006</v>
      </c>
      <c r="G22" s="1">
        <v>410.13</v>
      </c>
      <c r="H22" s="1">
        <v>566.32000000000005</v>
      </c>
      <c r="I22" s="1">
        <v>114</v>
      </c>
      <c r="J22" s="1">
        <v>0</v>
      </c>
      <c r="K22" s="1"/>
      <c r="L22" s="1">
        <f t="shared" si="2"/>
        <v>5201.45</v>
      </c>
    </row>
    <row r="23" spans="1:12" x14ac:dyDescent="0.25">
      <c r="A23" t="s">
        <v>23</v>
      </c>
      <c r="C23" s="3">
        <v>25000</v>
      </c>
      <c r="D23" s="1"/>
      <c r="E23" s="3">
        <v>25563.599999999999</v>
      </c>
      <c r="F23" s="3">
        <v>808.07</v>
      </c>
      <c r="G23" s="3">
        <v>993.5</v>
      </c>
      <c r="H23" s="3">
        <v>2382.0700000000002</v>
      </c>
      <c r="I23" s="3">
        <v>2093.6799999999998</v>
      </c>
      <c r="J23" s="3">
        <v>0</v>
      </c>
      <c r="K23" s="3"/>
      <c r="L23" s="3">
        <f t="shared" si="2"/>
        <v>31840.92</v>
      </c>
    </row>
    <row r="24" spans="1:12" x14ac:dyDescent="0.25">
      <c r="A24" t="s">
        <v>24</v>
      </c>
      <c r="C24" s="1">
        <f>SUM(C18:C23)</f>
        <v>74200</v>
      </c>
      <c r="D24" s="1"/>
      <c r="E24" s="1">
        <f t="shared" ref="E24:L24" si="3">SUM(E18:E23)</f>
        <v>72604.799999999988</v>
      </c>
      <c r="F24" s="1">
        <f t="shared" si="3"/>
        <v>886.47</v>
      </c>
      <c r="G24" s="1">
        <f t="shared" si="3"/>
        <v>1403.63</v>
      </c>
      <c r="H24" s="1">
        <f t="shared" si="3"/>
        <v>2948.3900000000003</v>
      </c>
      <c r="I24" s="1">
        <f t="shared" si="3"/>
        <v>2207.6799999999998</v>
      </c>
      <c r="J24" s="1">
        <f t="shared" si="3"/>
        <v>0</v>
      </c>
      <c r="K24" s="1"/>
      <c r="L24" s="1">
        <f t="shared" si="3"/>
        <v>80050.97</v>
      </c>
    </row>
    <row r="25" spans="1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t="s">
        <v>5</v>
      </c>
      <c r="C27" s="1">
        <f>C14-C24</f>
        <v>13800</v>
      </c>
      <c r="D27" s="1"/>
      <c r="E27" s="1">
        <f t="shared" ref="E27:L27" si="4">E14-E24</f>
        <v>18790.640000000014</v>
      </c>
      <c r="F27" s="1">
        <f t="shared" si="4"/>
        <v>887.78</v>
      </c>
      <c r="G27" s="1">
        <f t="shared" si="4"/>
        <v>549.00999999999976</v>
      </c>
      <c r="H27" s="1">
        <f t="shared" si="4"/>
        <v>939.47999999999956</v>
      </c>
      <c r="I27" s="1">
        <f t="shared" si="4"/>
        <v>620.7800000000002</v>
      </c>
      <c r="J27" s="1">
        <f t="shared" si="4"/>
        <v>1500</v>
      </c>
      <c r="K27" s="1"/>
      <c r="L27" s="1">
        <f t="shared" si="4"/>
        <v>23287.690000000002</v>
      </c>
    </row>
  </sheetData>
  <printOptions gridLines="1"/>
  <pageMargins left="0.7" right="0.7" top="0.75" bottom="0.75" header="0.3" footer="0.3"/>
  <pageSetup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I24" sqref="I24"/>
    </sheetView>
  </sheetViews>
  <sheetFormatPr defaultRowHeight="15" x14ac:dyDescent="0.25"/>
  <cols>
    <col min="1" max="1" width="17.42578125" bestFit="1" customWidth="1"/>
    <col min="2" max="2" width="4.28515625" customWidth="1"/>
    <col min="4" max="4" width="2.5703125" customWidth="1"/>
    <col min="5" max="5" width="13.5703125" bestFit="1" customWidth="1"/>
    <col min="6" max="6" width="15.42578125" bestFit="1" customWidth="1"/>
    <col min="7" max="10" width="13.5703125" bestFit="1" customWidth="1"/>
    <col min="11" max="11" width="2.7109375" customWidth="1"/>
    <col min="12" max="12" width="9.85546875" customWidth="1"/>
  </cols>
  <sheetData>
    <row r="1" spans="1:12" x14ac:dyDescent="0.25">
      <c r="A1" t="s">
        <v>26</v>
      </c>
    </row>
    <row r="2" spans="1:12" x14ac:dyDescent="0.25">
      <c r="A2" t="s">
        <v>7</v>
      </c>
    </row>
    <row r="3" spans="1:12" x14ac:dyDescent="0.25">
      <c r="A3" t="s">
        <v>39</v>
      </c>
    </row>
    <row r="5" spans="1:12" x14ac:dyDescent="0.25">
      <c r="C5" s="2" t="s">
        <v>10</v>
      </c>
      <c r="D5" s="2"/>
      <c r="E5" s="2" t="s">
        <v>0</v>
      </c>
      <c r="F5" s="2" t="s">
        <v>9</v>
      </c>
      <c r="G5" s="2" t="s">
        <v>1</v>
      </c>
      <c r="H5" s="2" t="s">
        <v>2</v>
      </c>
      <c r="I5" s="2" t="s">
        <v>8</v>
      </c>
      <c r="J5" s="2" t="s">
        <v>25</v>
      </c>
      <c r="K5" s="2"/>
      <c r="L5" s="2" t="s">
        <v>10</v>
      </c>
    </row>
    <row r="6" spans="1:12" x14ac:dyDescent="0.25">
      <c r="C6" s="2" t="s">
        <v>11</v>
      </c>
      <c r="D6" s="2"/>
      <c r="E6" s="2" t="s">
        <v>12</v>
      </c>
      <c r="F6" s="2" t="s">
        <v>12</v>
      </c>
      <c r="G6" s="2" t="s">
        <v>12</v>
      </c>
      <c r="H6" s="2" t="s">
        <v>12</v>
      </c>
      <c r="I6" s="2" t="s">
        <v>12</v>
      </c>
      <c r="J6" s="2" t="s">
        <v>12</v>
      </c>
      <c r="K6" s="2"/>
      <c r="L6" s="2" t="s">
        <v>12</v>
      </c>
    </row>
    <row r="7" spans="1:12" x14ac:dyDescent="0.25">
      <c r="C7" s="2"/>
      <c r="D7" s="2"/>
      <c r="E7" s="2" t="s">
        <v>28</v>
      </c>
      <c r="F7" s="2" t="s">
        <v>32</v>
      </c>
      <c r="G7" s="2" t="s">
        <v>29</v>
      </c>
      <c r="H7" s="2" t="s">
        <v>31</v>
      </c>
      <c r="I7" s="2" t="s">
        <v>30</v>
      </c>
      <c r="J7" s="2" t="s">
        <v>33</v>
      </c>
      <c r="K7" s="2"/>
      <c r="L7" s="2"/>
    </row>
    <row r="9" spans="1:12" x14ac:dyDescent="0.25">
      <c r="A9" t="s">
        <v>3</v>
      </c>
    </row>
    <row r="10" spans="1:12" x14ac:dyDescent="0.25">
      <c r="A10" t="s">
        <v>13</v>
      </c>
      <c r="C10" s="1">
        <v>28000</v>
      </c>
      <c r="D10" s="1"/>
      <c r="E10" s="1">
        <v>28977.77</v>
      </c>
      <c r="F10" s="1">
        <v>574.25</v>
      </c>
      <c r="G10" s="1">
        <v>452.64</v>
      </c>
      <c r="H10" s="1">
        <v>387.87</v>
      </c>
      <c r="I10" s="1">
        <v>328.46</v>
      </c>
      <c r="J10" s="1">
        <v>0</v>
      </c>
      <c r="K10" s="1"/>
      <c r="L10" s="1">
        <f>SUM(E10:J10)</f>
        <v>30720.989999999998</v>
      </c>
    </row>
    <row r="11" spans="1:12" x14ac:dyDescent="0.25">
      <c r="A11" t="s">
        <v>14</v>
      </c>
      <c r="C11" s="1">
        <v>60000</v>
      </c>
      <c r="D11" s="1"/>
      <c r="E11" s="1">
        <v>61767.85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/>
      <c r="L11" s="1">
        <f t="shared" ref="L11:L13" si="0">SUM(E11:J11)</f>
        <v>61767.85</v>
      </c>
    </row>
    <row r="12" spans="1:12" x14ac:dyDescent="0.25">
      <c r="A12" t="s">
        <v>15</v>
      </c>
      <c r="C12" s="1">
        <v>0</v>
      </c>
      <c r="D12" s="1"/>
      <c r="E12" s="1">
        <v>222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/>
      <c r="L12" s="1">
        <f t="shared" si="0"/>
        <v>222</v>
      </c>
    </row>
    <row r="13" spans="1:12" x14ac:dyDescent="0.25">
      <c r="A13" t="s">
        <v>16</v>
      </c>
      <c r="C13" s="3">
        <v>0</v>
      </c>
      <c r="D13" s="1"/>
      <c r="E13" s="3">
        <v>410.82</v>
      </c>
      <c r="F13" s="3">
        <v>1200</v>
      </c>
      <c r="G13" s="3">
        <v>1500</v>
      </c>
      <c r="H13" s="3">
        <v>3500</v>
      </c>
      <c r="I13" s="3">
        <v>2500</v>
      </c>
      <c r="J13" s="3">
        <v>1500</v>
      </c>
      <c r="K13" s="3"/>
      <c r="L13" s="3">
        <f t="shared" si="0"/>
        <v>10610.82</v>
      </c>
    </row>
    <row r="14" spans="1:12" x14ac:dyDescent="0.25">
      <c r="A14" t="s">
        <v>17</v>
      </c>
      <c r="C14" s="1">
        <f>SUM(C10:C13)</f>
        <v>88000</v>
      </c>
      <c r="D14" s="1"/>
      <c r="E14" s="1">
        <f t="shared" ref="E14:L14" si="1">SUM(E10:E13)</f>
        <v>91378.44</v>
      </c>
      <c r="F14" s="1">
        <f t="shared" si="1"/>
        <v>1774.25</v>
      </c>
      <c r="G14" s="1">
        <f t="shared" si="1"/>
        <v>1952.6399999999999</v>
      </c>
      <c r="H14" s="1">
        <f t="shared" si="1"/>
        <v>3887.87</v>
      </c>
      <c r="I14" s="1">
        <f t="shared" si="1"/>
        <v>2828.46</v>
      </c>
      <c r="J14" s="1">
        <f t="shared" si="1"/>
        <v>1500</v>
      </c>
      <c r="K14" s="1"/>
      <c r="L14" s="1">
        <f t="shared" si="1"/>
        <v>103321.66</v>
      </c>
    </row>
    <row r="15" spans="1:12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t="s">
        <v>4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t="s">
        <v>18</v>
      </c>
      <c r="C18" s="1">
        <v>19200</v>
      </c>
      <c r="D18" s="1"/>
      <c r="E18" s="1">
        <v>14350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/>
      <c r="L18" s="1">
        <f t="shared" ref="L18:L23" si="2">SUM(E18:J18)</f>
        <v>14350</v>
      </c>
    </row>
    <row r="19" spans="1:12" x14ac:dyDescent="0.25">
      <c r="A19" t="s">
        <v>19</v>
      </c>
      <c r="C19" s="1">
        <v>0</v>
      </c>
      <c r="D19" s="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/>
      <c r="L19" s="1">
        <f t="shared" si="2"/>
        <v>0</v>
      </c>
    </row>
    <row r="20" spans="1:12" x14ac:dyDescent="0.25">
      <c r="A20" t="s">
        <v>20</v>
      </c>
      <c r="C20" s="1">
        <v>20000</v>
      </c>
      <c r="D20" s="1"/>
      <c r="E20" s="1">
        <v>18150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/>
      <c r="L20" s="1">
        <f t="shared" si="2"/>
        <v>18150</v>
      </c>
    </row>
    <row r="21" spans="1:12" x14ac:dyDescent="0.25">
      <c r="A21" t="s">
        <v>21</v>
      </c>
      <c r="C21" s="1">
        <v>2000</v>
      </c>
      <c r="D21" s="1"/>
      <c r="E21" s="1">
        <v>428.27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/>
      <c r="L21" s="1">
        <f t="shared" si="2"/>
        <v>428.27</v>
      </c>
    </row>
    <row r="22" spans="1:12" x14ac:dyDescent="0.25">
      <c r="A22" t="s">
        <v>22</v>
      </c>
      <c r="C22" s="1">
        <v>8000</v>
      </c>
      <c r="D22" s="1"/>
      <c r="E22" s="1">
        <v>3119.96</v>
      </c>
      <c r="F22" s="1">
        <v>0</v>
      </c>
      <c r="G22" s="1">
        <v>263.85000000000002</v>
      </c>
      <c r="H22" s="1">
        <v>566.32000000000005</v>
      </c>
      <c r="I22" s="1">
        <v>80</v>
      </c>
      <c r="J22" s="1">
        <v>0</v>
      </c>
      <c r="K22" s="1"/>
      <c r="L22" s="1">
        <f t="shared" si="2"/>
        <v>4030.13</v>
      </c>
    </row>
    <row r="23" spans="1:12" x14ac:dyDescent="0.25">
      <c r="A23" t="s">
        <v>23</v>
      </c>
      <c r="C23" s="3">
        <v>25000</v>
      </c>
      <c r="D23" s="1"/>
      <c r="E23" s="3">
        <v>22667.46</v>
      </c>
      <c r="F23" s="3">
        <v>453.7</v>
      </c>
      <c r="G23" s="3">
        <v>726.94</v>
      </c>
      <c r="H23" s="3">
        <v>2039.64</v>
      </c>
      <c r="I23" s="3">
        <v>1251.29</v>
      </c>
      <c r="J23" s="3">
        <v>0</v>
      </c>
      <c r="K23" s="3"/>
      <c r="L23" s="3">
        <f t="shared" si="2"/>
        <v>27139.03</v>
      </c>
    </row>
    <row r="24" spans="1:12" x14ac:dyDescent="0.25">
      <c r="A24" t="s">
        <v>24</v>
      </c>
      <c r="C24" s="1">
        <f>SUM(C18:C23)</f>
        <v>74200</v>
      </c>
      <c r="D24" s="1"/>
      <c r="E24" s="1">
        <f t="shared" ref="E24:L24" si="3">SUM(E18:E23)</f>
        <v>58715.689999999995</v>
      </c>
      <c r="F24" s="1">
        <f t="shared" si="3"/>
        <v>453.7</v>
      </c>
      <c r="G24" s="1">
        <f t="shared" si="3"/>
        <v>990.79000000000008</v>
      </c>
      <c r="H24" s="1">
        <f t="shared" si="3"/>
        <v>2605.96</v>
      </c>
      <c r="I24" s="1">
        <f t="shared" si="3"/>
        <v>1331.29</v>
      </c>
      <c r="J24" s="1">
        <f t="shared" si="3"/>
        <v>0</v>
      </c>
      <c r="K24" s="1"/>
      <c r="L24" s="1">
        <f t="shared" si="3"/>
        <v>64097.429999999993</v>
      </c>
    </row>
    <row r="25" spans="1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t="s">
        <v>5</v>
      </c>
      <c r="C27" s="1">
        <f>C14-C24</f>
        <v>13800</v>
      </c>
      <c r="D27" s="1"/>
      <c r="E27" s="1">
        <f t="shared" ref="E27:L27" si="4">E14-E24</f>
        <v>32662.750000000007</v>
      </c>
      <c r="F27" s="1">
        <f t="shared" si="4"/>
        <v>1320.55</v>
      </c>
      <c r="G27" s="1">
        <f t="shared" si="4"/>
        <v>961.8499999999998</v>
      </c>
      <c r="H27" s="1">
        <f t="shared" si="4"/>
        <v>1281.9099999999999</v>
      </c>
      <c r="I27" s="1">
        <f t="shared" si="4"/>
        <v>1497.17</v>
      </c>
      <c r="J27" s="1">
        <f t="shared" si="4"/>
        <v>1500</v>
      </c>
      <c r="K27" s="1"/>
      <c r="L27" s="1">
        <f t="shared" si="4"/>
        <v>39224.23000000001</v>
      </c>
    </row>
  </sheetData>
  <printOptions gridLines="1"/>
  <pageMargins left="0.7" right="0.7" top="0.75" bottom="0.75" header="0.3" footer="0.3"/>
  <pageSetup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J16" sqref="J16"/>
    </sheetView>
  </sheetViews>
  <sheetFormatPr defaultRowHeight="15" x14ac:dyDescent="0.25"/>
  <cols>
    <col min="1" max="1" width="17.42578125" bestFit="1" customWidth="1"/>
    <col min="2" max="2" width="4.28515625" customWidth="1"/>
    <col min="4" max="4" width="2.5703125" customWidth="1"/>
    <col min="5" max="5" width="13.5703125" bestFit="1" customWidth="1"/>
    <col min="6" max="6" width="15.42578125" bestFit="1" customWidth="1"/>
    <col min="7" max="10" width="13.5703125" bestFit="1" customWidth="1"/>
    <col min="11" max="11" width="2.7109375" customWidth="1"/>
    <col min="12" max="12" width="9.85546875" customWidth="1"/>
  </cols>
  <sheetData>
    <row r="1" spans="1:12" x14ac:dyDescent="0.25">
      <c r="A1" t="s">
        <v>26</v>
      </c>
    </row>
    <row r="2" spans="1:12" x14ac:dyDescent="0.25">
      <c r="A2" t="s">
        <v>7</v>
      </c>
    </row>
    <row r="3" spans="1:12" x14ac:dyDescent="0.25">
      <c r="A3" t="s">
        <v>38</v>
      </c>
    </row>
    <row r="5" spans="1:12" x14ac:dyDescent="0.25">
      <c r="C5" s="2" t="s">
        <v>10</v>
      </c>
      <c r="D5" s="2"/>
      <c r="E5" s="2" t="s">
        <v>0</v>
      </c>
      <c r="F5" s="2" t="s">
        <v>9</v>
      </c>
      <c r="G5" s="2" t="s">
        <v>1</v>
      </c>
      <c r="H5" s="2" t="s">
        <v>2</v>
      </c>
      <c r="I5" s="2" t="s">
        <v>8</v>
      </c>
      <c r="J5" s="2" t="s">
        <v>25</v>
      </c>
      <c r="K5" s="2"/>
      <c r="L5" s="2" t="s">
        <v>10</v>
      </c>
    </row>
    <row r="6" spans="1:12" x14ac:dyDescent="0.25">
      <c r="C6" s="2" t="s">
        <v>11</v>
      </c>
      <c r="D6" s="2"/>
      <c r="E6" s="2" t="s">
        <v>12</v>
      </c>
      <c r="F6" s="2" t="s">
        <v>12</v>
      </c>
      <c r="G6" s="2" t="s">
        <v>12</v>
      </c>
      <c r="H6" s="2" t="s">
        <v>12</v>
      </c>
      <c r="I6" s="2" t="s">
        <v>12</v>
      </c>
      <c r="J6" s="2" t="s">
        <v>12</v>
      </c>
      <c r="K6" s="2"/>
      <c r="L6" s="2" t="s">
        <v>12</v>
      </c>
    </row>
    <row r="7" spans="1:12" x14ac:dyDescent="0.25">
      <c r="C7" s="2"/>
      <c r="D7" s="2"/>
      <c r="E7" s="2" t="s">
        <v>28</v>
      </c>
      <c r="F7" s="2" t="s">
        <v>32</v>
      </c>
      <c r="G7" s="2" t="s">
        <v>29</v>
      </c>
      <c r="H7" s="2" t="s">
        <v>31</v>
      </c>
      <c r="I7" s="2" t="s">
        <v>30</v>
      </c>
      <c r="J7" s="2" t="s">
        <v>33</v>
      </c>
      <c r="K7" s="2"/>
      <c r="L7" s="2"/>
    </row>
    <row r="9" spans="1:12" x14ac:dyDescent="0.25">
      <c r="A9" t="s">
        <v>3</v>
      </c>
    </row>
    <row r="10" spans="1:12" x14ac:dyDescent="0.25">
      <c r="A10" t="s">
        <v>13</v>
      </c>
      <c r="C10" s="1">
        <v>28000</v>
      </c>
      <c r="D10" s="1"/>
      <c r="E10" s="1">
        <v>28977.77</v>
      </c>
      <c r="F10" s="1">
        <v>574.25</v>
      </c>
      <c r="G10" s="1">
        <v>452.64</v>
      </c>
      <c r="H10" s="1">
        <v>387.87</v>
      </c>
      <c r="I10" s="1">
        <v>328.46</v>
      </c>
      <c r="J10" s="1">
        <v>0</v>
      </c>
      <c r="K10" s="1"/>
      <c r="L10" s="1">
        <f>SUM(E10:J10)</f>
        <v>30720.989999999998</v>
      </c>
    </row>
    <row r="11" spans="1:12" x14ac:dyDescent="0.25">
      <c r="A11" t="s">
        <v>14</v>
      </c>
      <c r="C11" s="1">
        <v>60000</v>
      </c>
      <c r="D11" s="1"/>
      <c r="E11" s="1">
        <v>61767.85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/>
      <c r="L11" s="1">
        <f t="shared" ref="L11:L13" si="0">SUM(E11:J11)</f>
        <v>61767.85</v>
      </c>
    </row>
    <row r="12" spans="1:12" x14ac:dyDescent="0.25">
      <c r="A12" t="s">
        <v>15</v>
      </c>
      <c r="C12" s="1">
        <v>0</v>
      </c>
      <c r="D12" s="1"/>
      <c r="E12" s="1">
        <v>222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/>
      <c r="L12" s="1">
        <f t="shared" si="0"/>
        <v>222</v>
      </c>
    </row>
    <row r="13" spans="1:12" x14ac:dyDescent="0.25">
      <c r="A13" t="s">
        <v>16</v>
      </c>
      <c r="C13" s="3">
        <v>0</v>
      </c>
      <c r="D13" s="1"/>
      <c r="E13" s="3">
        <v>410.82</v>
      </c>
      <c r="F13" s="3">
        <v>1200</v>
      </c>
      <c r="G13" s="3">
        <v>1500</v>
      </c>
      <c r="H13" s="3">
        <v>3500</v>
      </c>
      <c r="I13" s="3">
        <v>2500</v>
      </c>
      <c r="J13" s="3">
        <v>1500</v>
      </c>
      <c r="K13" s="3"/>
      <c r="L13" s="3">
        <f t="shared" si="0"/>
        <v>10610.82</v>
      </c>
    </row>
    <row r="14" spans="1:12" x14ac:dyDescent="0.25">
      <c r="A14" t="s">
        <v>17</v>
      </c>
      <c r="C14" s="1">
        <f>SUM(C10:C13)</f>
        <v>88000</v>
      </c>
      <c r="D14" s="1"/>
      <c r="E14" s="1">
        <f t="shared" ref="E14:L14" si="1">SUM(E10:E13)</f>
        <v>91378.44</v>
      </c>
      <c r="F14" s="1">
        <f t="shared" si="1"/>
        <v>1774.25</v>
      </c>
      <c r="G14" s="1">
        <f t="shared" si="1"/>
        <v>1952.6399999999999</v>
      </c>
      <c r="H14" s="1">
        <f t="shared" si="1"/>
        <v>3887.87</v>
      </c>
      <c r="I14" s="1">
        <f t="shared" si="1"/>
        <v>2828.46</v>
      </c>
      <c r="J14" s="1">
        <f t="shared" si="1"/>
        <v>1500</v>
      </c>
      <c r="K14" s="1"/>
      <c r="L14" s="1">
        <f t="shared" si="1"/>
        <v>103321.66</v>
      </c>
    </row>
    <row r="15" spans="1:12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t="s">
        <v>4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t="s">
        <v>18</v>
      </c>
      <c r="C18" s="1">
        <v>19200</v>
      </c>
      <c r="D18" s="1"/>
      <c r="E18" s="1">
        <v>14000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/>
      <c r="L18" s="1">
        <f t="shared" ref="L18:L23" si="2">SUM(E18:J18)</f>
        <v>14000</v>
      </c>
    </row>
    <row r="19" spans="1:12" x14ac:dyDescent="0.25">
      <c r="A19" t="s">
        <v>19</v>
      </c>
      <c r="C19" s="1">
        <v>0</v>
      </c>
      <c r="D19" s="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/>
      <c r="L19" s="1">
        <f t="shared" si="2"/>
        <v>0</v>
      </c>
    </row>
    <row r="20" spans="1:12" x14ac:dyDescent="0.25">
      <c r="A20" t="s">
        <v>20</v>
      </c>
      <c r="C20" s="1">
        <v>20000</v>
      </c>
      <c r="D20" s="1"/>
      <c r="E20" s="1">
        <v>18150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/>
      <c r="L20" s="1">
        <f t="shared" si="2"/>
        <v>18150</v>
      </c>
    </row>
    <row r="21" spans="1:12" x14ac:dyDescent="0.25">
      <c r="A21" t="s">
        <v>21</v>
      </c>
      <c r="C21" s="1">
        <v>2000</v>
      </c>
      <c r="D21" s="1"/>
      <c r="E21" s="1">
        <v>428.27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/>
      <c r="L21" s="1">
        <f t="shared" si="2"/>
        <v>428.27</v>
      </c>
    </row>
    <row r="22" spans="1:12" x14ac:dyDescent="0.25">
      <c r="A22" t="s">
        <v>22</v>
      </c>
      <c r="C22" s="1">
        <v>8000</v>
      </c>
      <c r="D22" s="1"/>
      <c r="E22" s="1">
        <v>3119.96</v>
      </c>
      <c r="F22" s="1">
        <v>0</v>
      </c>
      <c r="G22" s="1">
        <v>263.85000000000002</v>
      </c>
      <c r="H22" s="1">
        <v>566.32000000000005</v>
      </c>
      <c r="I22" s="1">
        <v>46</v>
      </c>
      <c r="J22" s="1">
        <v>0</v>
      </c>
      <c r="K22" s="1"/>
      <c r="L22" s="1">
        <f t="shared" si="2"/>
        <v>3996.13</v>
      </c>
    </row>
    <row r="23" spans="1:12" x14ac:dyDescent="0.25">
      <c r="A23" t="s">
        <v>23</v>
      </c>
      <c r="C23" s="3">
        <v>25000</v>
      </c>
      <c r="D23" s="1"/>
      <c r="E23" s="3">
        <f>19077.46+746.02</f>
        <v>19823.48</v>
      </c>
      <c r="F23" s="3">
        <v>410.71</v>
      </c>
      <c r="G23" s="3">
        <v>501.22</v>
      </c>
      <c r="H23" s="3">
        <v>1843.2</v>
      </c>
      <c r="I23" s="3">
        <v>1115.3900000000001</v>
      </c>
      <c r="J23" s="3">
        <v>0</v>
      </c>
      <c r="K23" s="3"/>
      <c r="L23" s="3">
        <f t="shared" si="2"/>
        <v>23694</v>
      </c>
    </row>
    <row r="24" spans="1:12" x14ac:dyDescent="0.25">
      <c r="A24" t="s">
        <v>24</v>
      </c>
      <c r="C24" s="1">
        <f>SUM(C18:C23)</f>
        <v>74200</v>
      </c>
      <c r="D24" s="1"/>
      <c r="E24" s="1">
        <f t="shared" ref="E24:L24" si="3">SUM(E18:E23)</f>
        <v>55521.710000000006</v>
      </c>
      <c r="F24" s="1">
        <f t="shared" si="3"/>
        <v>410.71</v>
      </c>
      <c r="G24" s="1">
        <f t="shared" si="3"/>
        <v>765.07</v>
      </c>
      <c r="H24" s="1">
        <f t="shared" si="3"/>
        <v>2409.52</v>
      </c>
      <c r="I24" s="1">
        <f t="shared" si="3"/>
        <v>1161.3900000000001</v>
      </c>
      <c r="J24" s="1">
        <f t="shared" si="3"/>
        <v>0</v>
      </c>
      <c r="K24" s="1"/>
      <c r="L24" s="1">
        <f t="shared" si="3"/>
        <v>60268.4</v>
      </c>
    </row>
    <row r="25" spans="1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t="s">
        <v>5</v>
      </c>
      <c r="C27" s="1">
        <f>C14-C24</f>
        <v>13800</v>
      </c>
      <c r="D27" s="1"/>
      <c r="E27" s="1">
        <f t="shared" ref="E27:L27" si="4">E14-E24</f>
        <v>35856.729999999996</v>
      </c>
      <c r="F27" s="1">
        <f t="shared" si="4"/>
        <v>1363.54</v>
      </c>
      <c r="G27" s="1">
        <f t="shared" si="4"/>
        <v>1187.5699999999997</v>
      </c>
      <c r="H27" s="1">
        <f t="shared" si="4"/>
        <v>1478.35</v>
      </c>
      <c r="I27" s="1">
        <f t="shared" si="4"/>
        <v>1667.07</v>
      </c>
      <c r="J27" s="1">
        <f t="shared" si="4"/>
        <v>1500</v>
      </c>
      <c r="K27" s="1"/>
      <c r="L27" s="1">
        <f t="shared" si="4"/>
        <v>43053.26</v>
      </c>
    </row>
  </sheetData>
  <printOptions gridLines="1"/>
  <pageMargins left="0.7" right="0.7" top="0.75" bottom="0.75" header="0.3" footer="0.3"/>
  <pageSetup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F23" sqref="F23"/>
    </sheetView>
  </sheetViews>
  <sheetFormatPr defaultRowHeight="15" x14ac:dyDescent="0.25"/>
  <cols>
    <col min="1" max="1" width="17.42578125" bestFit="1" customWidth="1"/>
    <col min="2" max="2" width="4.28515625" customWidth="1"/>
    <col min="4" max="4" width="2.5703125" customWidth="1"/>
    <col min="5" max="5" width="13.5703125" bestFit="1" customWidth="1"/>
    <col min="6" max="6" width="15.42578125" bestFit="1" customWidth="1"/>
    <col min="7" max="10" width="13.5703125" bestFit="1" customWidth="1"/>
    <col min="11" max="11" width="2.7109375" customWidth="1"/>
    <col min="12" max="12" width="9.85546875" customWidth="1"/>
  </cols>
  <sheetData>
    <row r="1" spans="1:12" x14ac:dyDescent="0.25">
      <c r="A1" t="s">
        <v>26</v>
      </c>
    </row>
    <row r="2" spans="1:12" x14ac:dyDescent="0.25">
      <c r="A2" t="s">
        <v>7</v>
      </c>
    </row>
    <row r="3" spans="1:12" x14ac:dyDescent="0.25">
      <c r="A3" t="s">
        <v>37</v>
      </c>
    </row>
    <row r="5" spans="1:12" x14ac:dyDescent="0.25">
      <c r="C5" s="2" t="s">
        <v>10</v>
      </c>
      <c r="D5" s="2"/>
      <c r="E5" s="2" t="s">
        <v>0</v>
      </c>
      <c r="F5" s="2" t="s">
        <v>9</v>
      </c>
      <c r="G5" s="2" t="s">
        <v>1</v>
      </c>
      <c r="H5" s="2" t="s">
        <v>2</v>
      </c>
      <c r="I5" s="2" t="s">
        <v>8</v>
      </c>
      <c r="J5" s="2" t="s">
        <v>25</v>
      </c>
      <c r="K5" s="2"/>
      <c r="L5" s="2" t="s">
        <v>10</v>
      </c>
    </row>
    <row r="6" spans="1:12" x14ac:dyDescent="0.25">
      <c r="C6" s="2" t="s">
        <v>11</v>
      </c>
      <c r="D6" s="2"/>
      <c r="E6" s="2" t="s">
        <v>12</v>
      </c>
      <c r="F6" s="2" t="s">
        <v>12</v>
      </c>
      <c r="G6" s="2" t="s">
        <v>12</v>
      </c>
      <c r="H6" s="2" t="s">
        <v>12</v>
      </c>
      <c r="I6" s="2" t="s">
        <v>12</v>
      </c>
      <c r="J6" s="2" t="s">
        <v>12</v>
      </c>
      <c r="K6" s="2"/>
      <c r="L6" s="2" t="s">
        <v>12</v>
      </c>
    </row>
    <row r="7" spans="1:12" x14ac:dyDescent="0.25">
      <c r="C7" s="2"/>
      <c r="D7" s="2"/>
      <c r="E7" s="2" t="s">
        <v>28</v>
      </c>
      <c r="F7" s="2" t="s">
        <v>32</v>
      </c>
      <c r="G7" s="2" t="s">
        <v>29</v>
      </c>
      <c r="H7" s="2" t="s">
        <v>31</v>
      </c>
      <c r="I7" s="2" t="s">
        <v>30</v>
      </c>
      <c r="J7" s="2" t="s">
        <v>33</v>
      </c>
      <c r="K7" s="2"/>
      <c r="L7" s="2"/>
    </row>
    <row r="9" spans="1:12" x14ac:dyDescent="0.25">
      <c r="A9" t="s">
        <v>3</v>
      </c>
    </row>
    <row r="10" spans="1:12" x14ac:dyDescent="0.25">
      <c r="A10" t="s">
        <v>13</v>
      </c>
      <c r="C10" s="1">
        <v>28000</v>
      </c>
      <c r="D10" s="1"/>
      <c r="E10" s="1">
        <v>28977.77</v>
      </c>
      <c r="F10" s="1">
        <v>574.25</v>
      </c>
      <c r="G10" s="1">
        <v>452.64</v>
      </c>
      <c r="H10" s="1">
        <v>387.87</v>
      </c>
      <c r="I10" s="1">
        <v>328.46</v>
      </c>
      <c r="J10" s="1">
        <v>0</v>
      </c>
      <c r="K10" s="1"/>
      <c r="L10" s="1">
        <f>SUM(E10:J10)</f>
        <v>30720.989999999998</v>
      </c>
    </row>
    <row r="11" spans="1:12" x14ac:dyDescent="0.25">
      <c r="A11" t="s">
        <v>14</v>
      </c>
      <c r="C11" s="1">
        <v>60000</v>
      </c>
      <c r="D11" s="1"/>
      <c r="E11" s="1">
        <v>53218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/>
      <c r="L11" s="1">
        <f t="shared" ref="L11:L13" si="0">SUM(E11:J11)</f>
        <v>53218</v>
      </c>
    </row>
    <row r="12" spans="1:12" x14ac:dyDescent="0.25">
      <c r="A12" t="s">
        <v>15</v>
      </c>
      <c r="C12" s="1">
        <v>0</v>
      </c>
      <c r="D12" s="1"/>
      <c r="E12" s="1">
        <v>183.75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/>
      <c r="L12" s="1">
        <f t="shared" si="0"/>
        <v>183.75</v>
      </c>
    </row>
    <row r="13" spans="1:12" x14ac:dyDescent="0.25">
      <c r="A13" t="s">
        <v>16</v>
      </c>
      <c r="C13" s="3">
        <v>0</v>
      </c>
      <c r="D13" s="1"/>
      <c r="E13" s="3">
        <v>410.82</v>
      </c>
      <c r="F13" s="3">
        <v>1200</v>
      </c>
      <c r="G13" s="3">
        <v>1500</v>
      </c>
      <c r="H13" s="3">
        <v>3500</v>
      </c>
      <c r="I13" s="3">
        <v>2500</v>
      </c>
      <c r="J13" s="3">
        <v>1500</v>
      </c>
      <c r="K13" s="3"/>
      <c r="L13" s="3">
        <f t="shared" si="0"/>
        <v>10610.82</v>
      </c>
    </row>
    <row r="14" spans="1:12" x14ac:dyDescent="0.25">
      <c r="A14" t="s">
        <v>17</v>
      </c>
      <c r="C14" s="1">
        <f>SUM(C10:C13)</f>
        <v>88000</v>
      </c>
      <c r="D14" s="1"/>
      <c r="E14" s="1">
        <f t="shared" ref="E14:L14" si="1">SUM(E10:E13)</f>
        <v>82790.340000000011</v>
      </c>
      <c r="F14" s="1">
        <f t="shared" si="1"/>
        <v>1774.25</v>
      </c>
      <c r="G14" s="1">
        <f t="shared" si="1"/>
        <v>1952.6399999999999</v>
      </c>
      <c r="H14" s="1">
        <f t="shared" si="1"/>
        <v>3887.87</v>
      </c>
      <c r="I14" s="1">
        <f t="shared" si="1"/>
        <v>2828.46</v>
      </c>
      <c r="J14" s="1">
        <f t="shared" si="1"/>
        <v>1500</v>
      </c>
      <c r="K14" s="1"/>
      <c r="L14" s="1">
        <f t="shared" si="1"/>
        <v>94733.56</v>
      </c>
    </row>
    <row r="15" spans="1:12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t="s">
        <v>4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t="s">
        <v>18</v>
      </c>
      <c r="C18" s="1">
        <v>19200</v>
      </c>
      <c r="D18" s="1"/>
      <c r="E18" s="1">
        <v>12200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/>
      <c r="L18" s="1">
        <f t="shared" ref="L18:L23" si="2">SUM(E18:J18)</f>
        <v>12200</v>
      </c>
    </row>
    <row r="19" spans="1:12" x14ac:dyDescent="0.25">
      <c r="A19" t="s">
        <v>19</v>
      </c>
      <c r="C19" s="1">
        <v>0</v>
      </c>
      <c r="D19" s="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/>
      <c r="L19" s="1">
        <f t="shared" si="2"/>
        <v>0</v>
      </c>
    </row>
    <row r="20" spans="1:12" x14ac:dyDescent="0.25">
      <c r="A20" t="s">
        <v>20</v>
      </c>
      <c r="C20" s="1">
        <v>20000</v>
      </c>
      <c r="D20" s="1"/>
      <c r="E20" s="1">
        <v>18150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/>
      <c r="L20" s="1">
        <f t="shared" si="2"/>
        <v>18150</v>
      </c>
    </row>
    <row r="21" spans="1:12" x14ac:dyDescent="0.25">
      <c r="A21" t="s">
        <v>21</v>
      </c>
      <c r="C21" s="1">
        <v>2000</v>
      </c>
      <c r="D21" s="1"/>
      <c r="E21" s="1">
        <v>428.27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/>
      <c r="L21" s="1">
        <f t="shared" si="2"/>
        <v>428.27</v>
      </c>
    </row>
    <row r="22" spans="1:12" x14ac:dyDescent="0.25">
      <c r="A22" t="s">
        <v>22</v>
      </c>
      <c r="C22" s="1">
        <v>8000</v>
      </c>
      <c r="D22" s="1"/>
      <c r="E22" s="1">
        <v>3119.96</v>
      </c>
      <c r="F22" s="1">
        <v>0</v>
      </c>
      <c r="G22" s="1">
        <v>263.85000000000002</v>
      </c>
      <c r="H22" s="1">
        <v>566.32000000000005</v>
      </c>
      <c r="I22" s="1">
        <v>46</v>
      </c>
      <c r="J22" s="1">
        <v>0</v>
      </c>
      <c r="K22" s="1"/>
      <c r="L22" s="1">
        <f t="shared" si="2"/>
        <v>3996.13</v>
      </c>
    </row>
    <row r="23" spans="1:12" x14ac:dyDescent="0.25">
      <c r="A23" t="s">
        <v>23</v>
      </c>
      <c r="C23" s="3">
        <v>25000</v>
      </c>
      <c r="D23" s="1"/>
      <c r="E23" s="3">
        <f>17922.9+1420.02</f>
        <v>19342.920000000002</v>
      </c>
      <c r="F23" s="3">
        <v>213.91</v>
      </c>
      <c r="G23" s="3">
        <v>501.22</v>
      </c>
      <c r="H23" s="3">
        <v>1843.2</v>
      </c>
      <c r="I23" s="3">
        <v>950.41</v>
      </c>
      <c r="J23" s="3">
        <v>0</v>
      </c>
      <c r="K23" s="3"/>
      <c r="L23" s="3">
        <f t="shared" si="2"/>
        <v>22851.660000000003</v>
      </c>
    </row>
    <row r="24" spans="1:12" x14ac:dyDescent="0.25">
      <c r="A24" t="s">
        <v>24</v>
      </c>
      <c r="C24" s="1">
        <f>SUM(C18:C23)</f>
        <v>74200</v>
      </c>
      <c r="D24" s="1"/>
      <c r="E24" s="1">
        <f t="shared" ref="E24:L24" si="3">SUM(E18:E23)</f>
        <v>53241.150000000009</v>
      </c>
      <c r="F24" s="1">
        <f t="shared" si="3"/>
        <v>213.91</v>
      </c>
      <c r="G24" s="1">
        <f t="shared" si="3"/>
        <v>765.07</v>
      </c>
      <c r="H24" s="1">
        <f t="shared" si="3"/>
        <v>2409.52</v>
      </c>
      <c r="I24" s="1">
        <f t="shared" si="3"/>
        <v>996.41</v>
      </c>
      <c r="J24" s="1">
        <f t="shared" si="3"/>
        <v>0</v>
      </c>
      <c r="K24" s="1"/>
      <c r="L24" s="1">
        <f t="shared" si="3"/>
        <v>57626.060000000005</v>
      </c>
    </row>
    <row r="25" spans="1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t="s">
        <v>5</v>
      </c>
      <c r="C27" s="1">
        <f>C14-C24</f>
        <v>13800</v>
      </c>
      <c r="D27" s="1"/>
      <c r="E27" s="1">
        <f t="shared" ref="E27:L27" si="4">E14-E24</f>
        <v>29549.190000000002</v>
      </c>
      <c r="F27" s="1">
        <f t="shared" si="4"/>
        <v>1560.34</v>
      </c>
      <c r="G27" s="1">
        <f t="shared" si="4"/>
        <v>1187.5699999999997</v>
      </c>
      <c r="H27" s="1">
        <f t="shared" si="4"/>
        <v>1478.35</v>
      </c>
      <c r="I27" s="1">
        <f t="shared" si="4"/>
        <v>1832.0500000000002</v>
      </c>
      <c r="J27" s="1">
        <f t="shared" si="4"/>
        <v>1500</v>
      </c>
      <c r="K27" s="1"/>
      <c r="L27" s="1">
        <f t="shared" si="4"/>
        <v>37107.499999999993</v>
      </c>
    </row>
  </sheetData>
  <printOptions gridLines="1"/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Budget</vt:lpstr>
      <vt:lpstr>8.16.2013</vt:lpstr>
      <vt:lpstr>10.4.2013</vt:lpstr>
      <vt:lpstr>1.13.2014</vt:lpstr>
      <vt:lpstr>2.10.2014</vt:lpstr>
      <vt:lpstr>7.07.2014</vt:lpstr>
      <vt:lpstr>5.05.2014</vt:lpstr>
      <vt:lpstr>4.07.2014</vt:lpstr>
      <vt:lpstr>3.07.2014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Great Basin College</cp:lastModifiedBy>
  <cp:lastPrinted>2014-07-07T18:07:40Z</cp:lastPrinted>
  <dcterms:created xsi:type="dcterms:W3CDTF">2013-07-06T01:36:44Z</dcterms:created>
  <dcterms:modified xsi:type="dcterms:W3CDTF">2014-07-07T18:08:20Z</dcterms:modified>
</cp:coreProperties>
</file>